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KW\Desktop\mały komputer\"/>
    </mc:Choice>
  </mc:AlternateContent>
  <bookViews>
    <workbookView xWindow="0" yWindow="0" windowWidth="20490" windowHeight="7350" activeTab="6"/>
  </bookViews>
  <sheets>
    <sheet name="WANIS" sheetId="1" r:id="rId1"/>
    <sheet name="WEM" sheetId="7" r:id="rId2"/>
    <sheet name="WH" sheetId="2" r:id="rId3"/>
    <sheet name="WKFZIT" sheetId="3" r:id="rId4"/>
    <sheet name="WMFIT" sheetId="4" r:id="rId5"/>
    <sheet name="WNP" sheetId="5" r:id="rId6"/>
    <sheet name="WPIP" sheetId="6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5" l="1"/>
  <c r="G11" i="5"/>
  <c r="G12" i="5"/>
  <c r="G13" i="5"/>
  <c r="G14" i="5"/>
  <c r="G15" i="5"/>
  <c r="G16" i="5"/>
  <c r="G17" i="5"/>
  <c r="G18" i="5"/>
  <c r="G19" i="5"/>
  <c r="G8" i="5"/>
  <c r="G9" i="5"/>
  <c r="G7" i="5"/>
  <c r="G11" i="2" l="1"/>
  <c r="G12" i="2"/>
  <c r="F11" i="2"/>
  <c r="F12" i="2"/>
  <c r="G9" i="1" l="1"/>
  <c r="G10" i="1"/>
  <c r="G11" i="1"/>
  <c r="G12" i="1"/>
  <c r="G13" i="1"/>
  <c r="G14" i="1"/>
  <c r="G15" i="1"/>
  <c r="F10" i="1"/>
  <c r="F11" i="1"/>
  <c r="F12" i="1"/>
  <c r="F13" i="1"/>
  <c r="F14" i="1"/>
  <c r="F15" i="1"/>
  <c r="D17" i="1" l="1"/>
  <c r="G9" i="4" l="1"/>
  <c r="G10" i="4"/>
  <c r="G11" i="4"/>
  <c r="G12" i="4"/>
  <c r="G13" i="4"/>
  <c r="G14" i="4"/>
  <c r="G15" i="4"/>
  <c r="G16" i="4"/>
  <c r="G17" i="4"/>
  <c r="G8" i="4"/>
  <c r="G18" i="4"/>
  <c r="G19" i="4"/>
  <c r="G20" i="4"/>
  <c r="G21" i="4"/>
  <c r="G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G52" i="4"/>
  <c r="G53" i="4"/>
  <c r="G54" i="4"/>
  <c r="G55" i="4"/>
  <c r="G56" i="4"/>
  <c r="G51" i="4"/>
  <c r="G24" i="4"/>
  <c r="G25" i="4"/>
  <c r="G26" i="4"/>
  <c r="G27" i="4"/>
  <c r="G28" i="4"/>
  <c r="G29" i="4"/>
  <c r="G30" i="4"/>
  <c r="G31" i="4"/>
  <c r="G32" i="4"/>
  <c r="G33" i="4"/>
  <c r="G23" i="4"/>
  <c r="G34" i="4"/>
  <c r="G35" i="4"/>
  <c r="G36" i="4"/>
  <c r="G37" i="4"/>
  <c r="G38" i="4"/>
  <c r="G39" i="4"/>
  <c r="G40" i="4"/>
  <c r="G41" i="4"/>
  <c r="G42" i="4"/>
  <c r="G43" i="4"/>
  <c r="G123" i="2" l="1"/>
  <c r="F123" i="2"/>
  <c r="G122" i="2"/>
  <c r="F122" i="2"/>
  <c r="G121" i="2"/>
  <c r="F121" i="2"/>
  <c r="G120" i="2"/>
  <c r="F120" i="2"/>
  <c r="G119" i="2"/>
  <c r="F119" i="2"/>
  <c r="G118" i="2"/>
  <c r="F118" i="2"/>
  <c r="G117" i="2"/>
  <c r="F117" i="2"/>
  <c r="G116" i="2"/>
  <c r="F116" i="2"/>
  <c r="G115" i="2"/>
  <c r="F115" i="2"/>
  <c r="G114" i="2"/>
  <c r="F114" i="2"/>
  <c r="G113" i="2"/>
  <c r="F113" i="2"/>
  <c r="G112" i="2"/>
  <c r="F112" i="2"/>
  <c r="G111" i="2"/>
  <c r="F111" i="2"/>
  <c r="G110" i="2"/>
  <c r="F110" i="2"/>
  <c r="G109" i="2"/>
  <c r="F109" i="2"/>
  <c r="G108" i="2"/>
  <c r="F108" i="2"/>
  <c r="G107" i="2"/>
  <c r="F107" i="2"/>
  <c r="G106" i="2"/>
  <c r="F106" i="2"/>
  <c r="G105" i="2"/>
  <c r="F105" i="2"/>
  <c r="G104" i="2"/>
  <c r="F104" i="2"/>
  <c r="G103" i="2"/>
  <c r="F103" i="2"/>
  <c r="G102" i="2"/>
  <c r="F102" i="2"/>
  <c r="G101" i="2"/>
  <c r="F101" i="2"/>
  <c r="G100" i="2"/>
  <c r="F100" i="2"/>
  <c r="G99" i="2"/>
  <c r="F99" i="2"/>
  <c r="G98" i="2"/>
  <c r="F98" i="2"/>
  <c r="G97" i="2"/>
  <c r="F97" i="2"/>
  <c r="G96" i="2"/>
  <c r="F96" i="2"/>
  <c r="G95" i="2"/>
  <c r="F95" i="2"/>
  <c r="G94" i="2"/>
  <c r="F94" i="2"/>
  <c r="G93" i="2"/>
  <c r="F93" i="2"/>
  <c r="G92" i="2"/>
  <c r="F92" i="2"/>
  <c r="G91" i="2"/>
  <c r="F91" i="2"/>
  <c r="G90" i="2"/>
  <c r="F90" i="2"/>
  <c r="G89" i="2"/>
  <c r="F89" i="2"/>
  <c r="G88" i="2"/>
  <c r="F88" i="2"/>
  <c r="G87" i="2"/>
  <c r="F87" i="2"/>
  <c r="G86" i="2"/>
  <c r="F86" i="2"/>
  <c r="G85" i="2"/>
  <c r="F85" i="2"/>
  <c r="G84" i="2"/>
  <c r="F84" i="2"/>
  <c r="F83" i="2"/>
  <c r="G82" i="2"/>
  <c r="F82" i="2"/>
  <c r="G81" i="2"/>
  <c r="F81" i="2"/>
  <c r="G80" i="2"/>
  <c r="F80" i="2"/>
  <c r="G79" i="2"/>
  <c r="F79" i="2"/>
  <c r="G78" i="2"/>
  <c r="F78" i="2"/>
  <c r="G77" i="2"/>
  <c r="F77" i="2"/>
  <c r="G76" i="2"/>
  <c r="F76" i="2"/>
  <c r="G75" i="2"/>
  <c r="F75" i="2"/>
  <c r="G74" i="2"/>
  <c r="F74" i="2"/>
  <c r="G73" i="2"/>
  <c r="F73" i="2"/>
  <c r="G72" i="2"/>
  <c r="F72" i="2"/>
  <c r="G71" i="2"/>
  <c r="F71" i="2"/>
  <c r="G70" i="2"/>
  <c r="F70" i="2"/>
  <c r="H69" i="2"/>
  <c r="G69" i="2"/>
  <c r="F69" i="2"/>
  <c r="H68" i="2"/>
  <c r="G68" i="2"/>
  <c r="F68" i="2"/>
  <c r="H67" i="2"/>
  <c r="G67" i="2"/>
  <c r="F67" i="2"/>
  <c r="H66" i="2"/>
  <c r="G66" i="2"/>
  <c r="F66" i="2"/>
  <c r="H65" i="2"/>
  <c r="G65" i="2"/>
  <c r="F65" i="2"/>
  <c r="H64" i="2"/>
  <c r="G64" i="2"/>
  <c r="F64" i="2"/>
  <c r="H63" i="2"/>
  <c r="G63" i="2"/>
  <c r="F63" i="2"/>
  <c r="H62" i="2"/>
  <c r="G62" i="2"/>
  <c r="F62" i="2"/>
  <c r="H61" i="2"/>
  <c r="G61" i="2"/>
  <c r="F61" i="2"/>
  <c r="H60" i="2"/>
  <c r="G60" i="2"/>
  <c r="F60" i="2"/>
  <c r="H59" i="2"/>
  <c r="G59" i="2"/>
  <c r="F59" i="2"/>
  <c r="H58" i="2"/>
  <c r="G58" i="2"/>
  <c r="F58" i="2"/>
  <c r="H57" i="2"/>
  <c r="G57" i="2"/>
  <c r="F57" i="2"/>
  <c r="H56" i="2"/>
  <c r="G56" i="2"/>
  <c r="F56" i="2"/>
  <c r="H55" i="2"/>
  <c r="G55" i="2"/>
  <c r="F55" i="2"/>
  <c r="H54" i="2"/>
  <c r="G54" i="2"/>
  <c r="F54" i="2"/>
  <c r="H53" i="2"/>
  <c r="G53" i="2"/>
  <c r="F53" i="2"/>
  <c r="H52" i="2"/>
  <c r="G52" i="2"/>
  <c r="F52" i="2"/>
  <c r="H51" i="2"/>
  <c r="G51" i="2"/>
  <c r="F51" i="2"/>
  <c r="H50" i="2"/>
  <c r="G50" i="2"/>
  <c r="F50" i="2"/>
  <c r="H49" i="2"/>
  <c r="G49" i="2"/>
  <c r="F49" i="2"/>
  <c r="H48" i="2"/>
  <c r="G48" i="2"/>
  <c r="F48" i="2"/>
  <c r="H47" i="2"/>
  <c r="G47" i="2"/>
  <c r="F47" i="2"/>
  <c r="H46" i="2"/>
  <c r="G46" i="2"/>
  <c r="F46" i="2"/>
  <c r="H45" i="2"/>
  <c r="G45" i="2"/>
  <c r="F45" i="2"/>
  <c r="H44" i="2"/>
  <c r="G44" i="2"/>
  <c r="F44" i="2"/>
  <c r="H43" i="2"/>
  <c r="G43" i="2"/>
  <c r="F43" i="2"/>
  <c r="H42" i="2"/>
  <c r="G42" i="2"/>
  <c r="F42" i="2"/>
  <c r="H41" i="2"/>
  <c r="G41" i="2"/>
  <c r="F41" i="2"/>
  <c r="H40" i="2"/>
  <c r="G40" i="2"/>
  <c r="F40" i="2"/>
  <c r="H39" i="2"/>
  <c r="G39" i="2"/>
  <c r="F39" i="2"/>
  <c r="H38" i="2"/>
  <c r="G38" i="2"/>
  <c r="F38" i="2"/>
  <c r="H37" i="2"/>
  <c r="G37" i="2"/>
  <c r="F37" i="2"/>
  <c r="H36" i="2"/>
  <c r="G36" i="2"/>
  <c r="F36" i="2"/>
  <c r="H35" i="2"/>
  <c r="G35" i="2"/>
  <c r="F35" i="2"/>
  <c r="H34" i="2"/>
  <c r="G34" i="2"/>
  <c r="F34" i="2"/>
  <c r="H33" i="2"/>
  <c r="G33" i="2"/>
  <c r="F33" i="2"/>
  <c r="H32" i="2"/>
  <c r="G32" i="2"/>
  <c r="F32" i="2"/>
  <c r="H31" i="2"/>
  <c r="G31" i="2"/>
  <c r="F31" i="2"/>
  <c r="H30" i="2"/>
  <c r="G30" i="2"/>
  <c r="F30" i="2"/>
  <c r="H29" i="2"/>
  <c r="G29" i="2"/>
  <c r="F29" i="2"/>
  <c r="H28" i="2"/>
  <c r="G28" i="2"/>
  <c r="F28" i="2"/>
  <c r="G27" i="2"/>
  <c r="F27" i="2"/>
  <c r="H26" i="2"/>
  <c r="G26" i="2"/>
  <c r="F26" i="2"/>
  <c r="G25" i="2"/>
  <c r="F25" i="2"/>
  <c r="G24" i="2"/>
  <c r="F24" i="2"/>
  <c r="G23" i="2"/>
  <c r="F23" i="2"/>
  <c r="G22" i="2"/>
  <c r="F22" i="2"/>
  <c r="G21" i="2"/>
  <c r="F21" i="2"/>
  <c r="G20" i="2"/>
  <c r="F20" i="2"/>
  <c r="G17" i="2"/>
  <c r="F17" i="2"/>
  <c r="G16" i="2"/>
  <c r="F16" i="2"/>
  <c r="G15" i="2"/>
  <c r="F15" i="2"/>
  <c r="G14" i="2"/>
  <c r="F14" i="2"/>
  <c r="G13" i="2"/>
  <c r="G10" i="2"/>
  <c r="F10" i="2"/>
  <c r="G9" i="2"/>
  <c r="F9" i="2"/>
  <c r="G8" i="7" l="1"/>
  <c r="G10" i="7"/>
  <c r="G11" i="7"/>
  <c r="G12" i="7"/>
  <c r="G9" i="7"/>
  <c r="F36" i="6"/>
  <c r="G37" i="6"/>
  <c r="F37" i="6"/>
  <c r="G36" i="6"/>
  <c r="G35" i="6"/>
  <c r="F35" i="6"/>
  <c r="G33" i="6"/>
  <c r="F33" i="6"/>
  <c r="G32" i="6"/>
  <c r="F32" i="6"/>
  <c r="G31" i="6"/>
  <c r="F31" i="6"/>
  <c r="G30" i="6"/>
  <c r="F30" i="6"/>
  <c r="G29" i="6"/>
  <c r="F29" i="6"/>
  <c r="G28" i="6"/>
  <c r="F28" i="6"/>
  <c r="G27" i="6"/>
  <c r="F27" i="6"/>
  <c r="F20" i="6"/>
  <c r="F19" i="6"/>
  <c r="G19" i="6"/>
  <c r="G25" i="6"/>
  <c r="G24" i="6"/>
  <c r="F24" i="6"/>
  <c r="G23" i="6"/>
  <c r="F23" i="6"/>
  <c r="G22" i="6"/>
  <c r="F22" i="6"/>
  <c r="G21" i="6"/>
  <c r="F21" i="6"/>
  <c r="G9" i="6"/>
  <c r="G10" i="6"/>
  <c r="G11" i="6"/>
  <c r="F9" i="6"/>
  <c r="F10" i="6"/>
  <c r="F11" i="6"/>
  <c r="F22" i="5"/>
  <c r="G22" i="5"/>
  <c r="G45" i="4"/>
  <c r="F30" i="3"/>
  <c r="G30" i="3"/>
  <c r="G26" i="3"/>
  <c r="G27" i="3"/>
  <c r="G24" i="3"/>
  <c r="G25" i="3"/>
  <c r="F34" i="1" l="1"/>
  <c r="G34" i="1"/>
  <c r="F31" i="1"/>
  <c r="G31" i="1"/>
  <c r="F28" i="1"/>
  <c r="G28" i="1"/>
  <c r="F23" i="1"/>
  <c r="G23" i="1"/>
  <c r="G16" i="1" l="1"/>
  <c r="F16" i="1"/>
  <c r="G20" i="1"/>
  <c r="G21" i="1"/>
  <c r="F20" i="1"/>
  <c r="F21" i="1"/>
  <c r="F9" i="1"/>
  <c r="G46" i="6" l="1"/>
  <c r="G47" i="6"/>
  <c r="G48" i="6"/>
  <c r="G51" i="6"/>
  <c r="G54" i="6"/>
  <c r="G55" i="6"/>
  <c r="G45" i="6"/>
  <c r="F18" i="3"/>
  <c r="F18" i="1" l="1"/>
  <c r="F19" i="1"/>
  <c r="G18" i="1"/>
  <c r="G19" i="1"/>
  <c r="G52" i="6"/>
  <c r="G20" i="5" l="1"/>
  <c r="G21" i="5"/>
  <c r="F7" i="5"/>
  <c r="G15" i="6" l="1"/>
  <c r="G17" i="6"/>
  <c r="G18" i="6"/>
  <c r="G20" i="6"/>
  <c r="G26" i="6"/>
  <c r="G34" i="6"/>
  <c r="G38" i="6"/>
  <c r="G39" i="6"/>
  <c r="G40" i="6"/>
  <c r="G41" i="6"/>
  <c r="G42" i="6"/>
  <c r="G43" i="6"/>
  <c r="G44" i="6"/>
  <c r="G8" i="6"/>
  <c r="F12" i="6"/>
  <c r="F13" i="6"/>
  <c r="F14" i="6"/>
  <c r="F17" i="6"/>
  <c r="F18" i="6"/>
  <c r="F26" i="6"/>
  <c r="F34" i="6"/>
  <c r="F38" i="6"/>
  <c r="F39" i="6"/>
  <c r="F41" i="6"/>
  <c r="F42" i="6"/>
  <c r="F43" i="6"/>
  <c r="F44" i="6"/>
  <c r="F45" i="6"/>
  <c r="F46" i="6"/>
  <c r="F47" i="6"/>
  <c r="F49" i="6"/>
  <c r="F50" i="6"/>
  <c r="F51" i="6"/>
  <c r="F52" i="6"/>
  <c r="F53" i="6"/>
  <c r="F54" i="6"/>
  <c r="F55" i="6"/>
  <c r="F8" i="6"/>
  <c r="G44" i="4"/>
  <c r="G46" i="4"/>
  <c r="G47" i="4"/>
  <c r="G48" i="4"/>
  <c r="G49" i="4"/>
  <c r="G50" i="4"/>
  <c r="F18" i="4"/>
  <c r="F19" i="4"/>
  <c r="F20" i="4"/>
  <c r="F21" i="4"/>
  <c r="F22" i="4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8" i="3"/>
  <c r="G29" i="3"/>
  <c r="G23" i="3"/>
  <c r="F8" i="3"/>
  <c r="F9" i="3"/>
  <c r="F10" i="3"/>
  <c r="F11" i="3"/>
  <c r="F12" i="3"/>
  <c r="F13" i="3"/>
  <c r="F14" i="3"/>
  <c r="F15" i="3"/>
  <c r="F16" i="3"/>
  <c r="F17" i="3"/>
  <c r="F19" i="3"/>
  <c r="F20" i="3"/>
  <c r="F21" i="3"/>
  <c r="F22" i="3"/>
  <c r="F23" i="3"/>
  <c r="F24" i="3"/>
  <c r="F25" i="3"/>
  <c r="F26" i="3"/>
  <c r="F27" i="3"/>
  <c r="F28" i="3"/>
  <c r="F29" i="3"/>
  <c r="F7" i="3"/>
  <c r="G17" i="1"/>
  <c r="G22" i="1"/>
  <c r="G24" i="1"/>
  <c r="G25" i="1"/>
  <c r="G26" i="1"/>
  <c r="G27" i="1"/>
  <c r="G29" i="1"/>
  <c r="G30" i="1"/>
  <c r="G32" i="1"/>
  <c r="G33" i="1"/>
  <c r="G35" i="1"/>
  <c r="G36" i="1"/>
  <c r="G37" i="1"/>
  <c r="F17" i="1"/>
  <c r="F22" i="1"/>
  <c r="F24" i="1"/>
  <c r="F25" i="1"/>
  <c r="F26" i="1"/>
  <c r="F27" i="1"/>
  <c r="F29" i="1"/>
  <c r="F30" i="1"/>
  <c r="F32" i="1"/>
  <c r="F33" i="1"/>
  <c r="F35" i="1"/>
  <c r="F36" i="1"/>
  <c r="F37" i="1"/>
  <c r="F9" i="7" l="1"/>
  <c r="F16" i="6" l="1"/>
  <c r="G16" i="6"/>
  <c r="F11" i="7" l="1"/>
  <c r="F12" i="7"/>
  <c r="F21" i="5"/>
  <c r="F11" i="5"/>
  <c r="F19" i="5" l="1"/>
  <c r="F18" i="5"/>
  <c r="F16" i="5"/>
  <c r="F14" i="5"/>
  <c r="F13" i="5"/>
  <c r="F9" i="5"/>
  <c r="F8" i="5"/>
</calcChain>
</file>

<file path=xl/sharedStrings.xml><?xml version="1.0" encoding="utf-8"?>
<sst xmlns="http://schemas.openxmlformats.org/spreadsheetml/2006/main" count="572" uniqueCount="158">
  <si>
    <r>
      <t xml:space="preserve">WYDZIAŁ ADMINISTRACJI I NAUK SPOŁECZNYCH                </t>
    </r>
    <r>
      <rPr>
        <b/>
        <sz val="12"/>
        <rFont val="Times New Roman"/>
        <family val="1"/>
        <charset val="238"/>
      </rPr>
      <t>studia stacjonarne</t>
    </r>
  </si>
  <si>
    <t>KIERUNEK / SPECJALNOŚĆ</t>
  </si>
  <si>
    <t>ROK</t>
  </si>
  <si>
    <t>LICZBA STUDENTÓW</t>
  </si>
  <si>
    <t>GRUPY</t>
  </si>
  <si>
    <t>Wykł.</t>
  </si>
  <si>
    <t xml:space="preserve">Ćw./K. </t>
  </si>
  <si>
    <t>Lab.</t>
  </si>
  <si>
    <t>ADMINISTRACJA</t>
  </si>
  <si>
    <t>Z</t>
  </si>
  <si>
    <t>I</t>
  </si>
  <si>
    <t>II</t>
  </si>
  <si>
    <t>III</t>
  </si>
  <si>
    <t>MU</t>
  </si>
  <si>
    <t>EKONOMIA</t>
  </si>
  <si>
    <t>INFORMACJA NAUKOWA I BIBLIOTEKOZNAWSTWO</t>
  </si>
  <si>
    <t>SOCJOLOGIA</t>
  </si>
  <si>
    <t>Z     - studia pierwszego stopnia</t>
  </si>
  <si>
    <t>MU - studia drugiego stopnia</t>
  </si>
  <si>
    <t>wykład</t>
  </si>
  <si>
    <t>lab</t>
  </si>
  <si>
    <t xml:space="preserve">konwer. w j. obcym. </t>
  </si>
  <si>
    <t xml:space="preserve">BEZPIECZEŃSTWO NARODOWE       </t>
  </si>
  <si>
    <t>przedmioty ogólne</t>
  </si>
  <si>
    <t>bezpieczeństwo ekonomiczne</t>
  </si>
  <si>
    <t>DZIENNIKARSTWO I KOMUNIKACJA SPOŁECZNA</t>
  </si>
  <si>
    <t>angielska</t>
  </si>
  <si>
    <t>germanistyka (ze znajomością  j. niemieckiego)</t>
  </si>
  <si>
    <t>lingwistyka stosowana AzA</t>
  </si>
  <si>
    <t>lingwistyka stosowana AzN</t>
  </si>
  <si>
    <t xml:space="preserve">lingwistyka stosowana AzN (bez znajomości      j. niemieckiego)                    </t>
  </si>
  <si>
    <t>lingwistyka stosowana AzR</t>
  </si>
  <si>
    <t>lingwistyka stosowana NzR</t>
  </si>
  <si>
    <t>lingwistyka stosowana RCH</t>
  </si>
  <si>
    <t>rosyjska (bez znajomości języka)</t>
  </si>
  <si>
    <t>germanistyka</t>
  </si>
  <si>
    <t>filologia rosyjska</t>
  </si>
  <si>
    <t>FILOLOGIA POLSKA</t>
  </si>
  <si>
    <t>HISTORIA</t>
  </si>
  <si>
    <t>HUMANISTYKA DRUGIEJ GENERACJI</t>
  </si>
  <si>
    <t>człowiek cyfrowy</t>
  </si>
  <si>
    <t>badanie i projektowanie gier</t>
  </si>
  <si>
    <t>INNOWACYJNOŚĆ I ZARZĄDZANIE SFERĄ PUBLICZNĄ</t>
  </si>
  <si>
    <t>branding</t>
  </si>
  <si>
    <t>KULTUROZNAWSTWO</t>
  </si>
  <si>
    <t>POLITOLOGIA</t>
  </si>
  <si>
    <t>REGIONALISTYKA EUROPEJSKA</t>
  </si>
  <si>
    <t>STOSUNKI MIĘDZYNARODOWE</t>
  </si>
  <si>
    <t>WOJSKOZNAWSTWO</t>
  </si>
  <si>
    <t>ZARZĄDZANIE DZIEDZICTWEM KULTUROWYM I OCHRONA ZABYTKÓW</t>
  </si>
  <si>
    <t>FILOZOFIA</t>
  </si>
  <si>
    <t>WYDZIAŁ KULTURY FIZYCZNEJ, ZDROWIA I  TURYSTYKI        studia stacjonarne</t>
  </si>
  <si>
    <t xml:space="preserve">GEOGRAFIA                                 </t>
  </si>
  <si>
    <t xml:space="preserve">REWITALIZACJA DRÓG  WODNYCH  (3,5 letnie)          </t>
  </si>
  <si>
    <t>IV</t>
  </si>
  <si>
    <t xml:space="preserve">TURYSTYKA I REKREACJA       </t>
  </si>
  <si>
    <t>rekreacja ruchowa</t>
  </si>
  <si>
    <t>gospodarka turystyczna</t>
  </si>
  <si>
    <t xml:space="preserve">WYCHOWANIE FIZYCZNE         </t>
  </si>
  <si>
    <t>ZARZĄDZANIE KRYZYSOWE W ŚRODOWISKU</t>
  </si>
  <si>
    <t xml:space="preserve">Z     – studia pierwszego stopnia </t>
  </si>
  <si>
    <t>MU – studia drugiego stopnia</t>
  </si>
  <si>
    <t xml:space="preserve">WYDZIAŁ MATEMATYKI, FIZYKI I TECHNIKI                               studia stacjonarne  </t>
  </si>
  <si>
    <t>BEZPIECZEŃSTWO I HIGIENA PRACY                   (3,5 letnie)</t>
  </si>
  <si>
    <t>I/II</t>
  </si>
  <si>
    <t xml:space="preserve">FIZYKA                                          </t>
  </si>
  <si>
    <t xml:space="preserve">FIZYKA                                           </t>
  </si>
  <si>
    <t xml:space="preserve">INFORMATYKA  (3,5 letnie)                            </t>
  </si>
  <si>
    <t>sp. sieci i systemy rozproszone</t>
  </si>
  <si>
    <t>sp. systemy informatyczne w technice i środow.</t>
  </si>
  <si>
    <t xml:space="preserve">INŻYNIERIA BEZPIECZEŃSTWA  (3,5 letnie)  </t>
  </si>
  <si>
    <t xml:space="preserve">INŻYNIERIA MATERIAŁOWA (3,5 letnie)         </t>
  </si>
  <si>
    <t>I/II s.</t>
  </si>
  <si>
    <t xml:space="preserve">MATEMATYKA                                  </t>
  </si>
  <si>
    <t xml:space="preserve">MATEMATYKA </t>
  </si>
  <si>
    <t xml:space="preserve">MECHATRONIKA  (3,5 letnie)                        </t>
  </si>
  <si>
    <t xml:space="preserve">MECHATRONIKA  (1,5 roczne) nabór lutowy                     </t>
  </si>
  <si>
    <t xml:space="preserve">WYDZIAŁ NAUK PRZYRODNICZYCH                                                 studia stacjonarne </t>
  </si>
  <si>
    <t xml:space="preserve">BIOLOGIA                                    </t>
  </si>
  <si>
    <t xml:space="preserve">BIOTECHNOLOGIA                 </t>
  </si>
  <si>
    <t xml:space="preserve">OCHRONA ŚRODOWISKA       </t>
  </si>
  <si>
    <t>ZARZĄDZANIE PRZYRODĄ</t>
  </si>
  <si>
    <t>LOGOPEDIA</t>
  </si>
  <si>
    <t>sp.neurologopedia</t>
  </si>
  <si>
    <t>sp.wczesna interwencja logopedyczna</t>
  </si>
  <si>
    <t xml:space="preserve">PEDAGOGIKA                         </t>
  </si>
  <si>
    <t xml:space="preserve">sp.opieka i wychowanie z profilaktyką społeczną     </t>
  </si>
  <si>
    <t>sp.opieka nad dzieckiem i wczesne wspom. rozwoju</t>
  </si>
  <si>
    <t xml:space="preserve">sp.resocjalizacja </t>
  </si>
  <si>
    <t>PEDAGOGIKA WCZESNOSZKOLNA</t>
  </si>
  <si>
    <t>terapia pedagogiczna</t>
  </si>
  <si>
    <t xml:space="preserve">pedagogika przedszkolna                   </t>
  </si>
  <si>
    <t>innowacyjna edukacja muzyczna</t>
  </si>
  <si>
    <r>
      <t>PRACA SOCJALNA</t>
    </r>
    <r>
      <rPr>
        <sz val="9"/>
        <rFont val="Times New Roman"/>
        <family val="1"/>
      </rPr>
      <t xml:space="preserve">                              </t>
    </r>
  </si>
  <si>
    <t xml:space="preserve">PSYCHOLOGIA                                  </t>
  </si>
  <si>
    <t>M</t>
  </si>
  <si>
    <t>sp.psychologia kliniczna</t>
  </si>
  <si>
    <t>V</t>
  </si>
  <si>
    <t>sp.psychologia społeczna</t>
  </si>
  <si>
    <t>sp.psychologia wspomagania rozwoju</t>
  </si>
  <si>
    <t>M   - jednolite studia magisterskie</t>
  </si>
  <si>
    <t xml:space="preserve">EDUKACJA ARTYSTYCZNA W ZAKRESIE SZTUKI MUZYCZNEJ     </t>
  </si>
  <si>
    <t xml:space="preserve">EDUKACJA ARTYSTYCZNA W ZAKRESIE SZTUKI MUZYCZNEJ       </t>
  </si>
  <si>
    <t xml:space="preserve">przedmioty ogolne </t>
  </si>
  <si>
    <t xml:space="preserve">przedmioty ogólne </t>
  </si>
  <si>
    <t>sp.kryptologia</t>
  </si>
  <si>
    <t>sp.nauczycielska</t>
  </si>
  <si>
    <t>sp. edukacja obywatelska i bezpieczeństwo publiczne</t>
  </si>
  <si>
    <r>
      <rPr>
        <b/>
        <sz val="9"/>
        <rFont val="Times New Roman"/>
        <family val="1"/>
        <charset val="238"/>
      </rPr>
      <t>FILOLOGIA, sp.:</t>
    </r>
    <r>
      <rPr>
        <sz val="9"/>
        <rFont val="Times New Roman"/>
        <family val="1"/>
        <charset val="238"/>
      </rPr>
      <t xml:space="preserve">          </t>
    </r>
  </si>
  <si>
    <r>
      <t>FILOLOGIA , sp. :</t>
    </r>
    <r>
      <rPr>
        <sz val="9"/>
        <rFont val="Times New Roman"/>
        <family val="1"/>
        <charset val="238"/>
      </rPr>
      <t xml:space="preserve">                                       </t>
    </r>
  </si>
  <si>
    <t xml:space="preserve">WYDZIAŁ HUMANISTYCZNY                                                     studia stacjonarne  </t>
  </si>
  <si>
    <t>germanistyka (dla kandydatów uczących się od podstaw)</t>
  </si>
  <si>
    <t>WYDZIAŁ EDUKACJI MUZYCZNEJ               studia stacjonarne</t>
  </si>
  <si>
    <t xml:space="preserve">WYDZIAŁ PEDAGOGIKI I PSYCHOLOGII                       studia stacjonarne </t>
  </si>
  <si>
    <t>blok A</t>
  </si>
  <si>
    <t>blok B</t>
  </si>
  <si>
    <t>bezpieczeństwo publiczne</t>
  </si>
  <si>
    <t>administracja samorządowa</t>
  </si>
  <si>
    <t>nauczycielska</t>
  </si>
  <si>
    <t>bepieczeństwo społeczne</t>
  </si>
  <si>
    <t>sp. reklama, promocja,rzecznictwo prasowe</t>
  </si>
  <si>
    <t>sp. dziennikarstwo sportowe</t>
  </si>
  <si>
    <t>spec. edytorstwo komputerowe i redakcja wydawnictw</t>
  </si>
  <si>
    <t>strategie rozwoju lokalnego i regionalnego</t>
  </si>
  <si>
    <t>finanse i rachunkowość</t>
  </si>
  <si>
    <t xml:space="preserve">ekonomia menedżerska </t>
  </si>
  <si>
    <t xml:space="preserve">ZARZĄDZANIE BEZPIECZEŃSTWEM NARODOWYM     </t>
  </si>
  <si>
    <t>PRZEWODNICTWO I PILOTAŻ TURYSTYCZNY</t>
  </si>
  <si>
    <t xml:space="preserve">INŻYNIERIA MATERIAŁOWA (1,5 roczne) nabór lutowy     </t>
  </si>
  <si>
    <t>Grupy specjalnościowe na kierunku edukacja artystyczna w zakresie sztuki muzycznej ustalone będą indywidualnie</t>
  </si>
  <si>
    <t>sp. ogólopedagogiczna</t>
  </si>
  <si>
    <t>sp. resocjalizacyjna</t>
  </si>
  <si>
    <t>sp. logopedia</t>
  </si>
  <si>
    <t>sp. wczesnoszkona i przedszkolna</t>
  </si>
  <si>
    <t>sp. pracy z zarządzaniem zasobami ludzkimi</t>
  </si>
  <si>
    <t>sp.opiekuńcza</t>
  </si>
  <si>
    <t>administracja w gospodarce</t>
  </si>
  <si>
    <t>INŻYNIERIA TECHNICZNO -INFORMATYCZNA</t>
  </si>
  <si>
    <t xml:space="preserve">INŻYNIERIA TECHNICZNO -INFORMATYCZNA nabór lutowy </t>
  </si>
  <si>
    <t>PODZIAŁ NA GRUPY ZAJĘĆ DYDAKTYCZNYCH</t>
  </si>
  <si>
    <t>W ROKU AKADEMICKIM 2018/2019</t>
  </si>
  <si>
    <t xml:space="preserve">PODZIAŁ NA GRUPY ZAJĘĆ DYDAKTYCZNYCH </t>
  </si>
  <si>
    <t>blok 1</t>
  </si>
  <si>
    <t>blok 2</t>
  </si>
  <si>
    <t>.III</t>
  </si>
  <si>
    <t>EDYTORSTWO</t>
  </si>
  <si>
    <t>sp. doradztwo zawodowe i personalne z coachingiem</t>
  </si>
  <si>
    <t xml:space="preserve">PEDAGOGIKA    </t>
  </si>
  <si>
    <t>K</t>
  </si>
  <si>
    <t>ĆW</t>
  </si>
  <si>
    <t>reklama, promocja, rzecznictwo prasowe</t>
  </si>
  <si>
    <t>dziennikarstwo sportowe</t>
  </si>
  <si>
    <t>webdesign i zarządzanie zasobami cyfrowymi</t>
  </si>
  <si>
    <t>sp. programowanie aplikacji biznesowych</t>
  </si>
  <si>
    <r>
      <t>PEDAGOGIKA RESOCJALIZACYJNA</t>
    </r>
    <r>
      <rPr>
        <sz val="9"/>
        <rFont val="Times New Roman"/>
        <family val="1"/>
      </rPr>
      <t xml:space="preserve">                         </t>
    </r>
  </si>
  <si>
    <t>PRAWO W BIZNESIE</t>
  </si>
  <si>
    <t>bezpieczeństwo ekologiczne</t>
  </si>
  <si>
    <r>
      <t>PEDAGOGIKA PRZEDSZKOLNA</t>
    </r>
    <r>
      <rPr>
        <sz val="9"/>
        <rFont val="Times New Roman"/>
        <family val="1"/>
      </rPr>
      <t xml:space="preserve">                            </t>
    </r>
    <r>
      <rPr>
        <b/>
        <sz val="9"/>
        <rFont val="Times New Roman"/>
        <family val="1"/>
        <charset val="238"/>
      </rPr>
      <t xml:space="preserve">  I WCZESNOSZKOLNA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</si>
</sst>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name val="Times New Roman"/>
      <family val="1"/>
    </font>
    <font>
      <b/>
      <sz val="12"/>
      <name val="Times New Roman"/>
      <family val="1"/>
      <charset val="238"/>
    </font>
    <font>
      <b/>
      <sz val="8"/>
      <name val="Arial CE"/>
      <family val="2"/>
      <charset val="238"/>
    </font>
    <font>
      <sz val="9"/>
      <name val="Times New Roman"/>
      <family val="1"/>
    </font>
    <font>
      <sz val="12"/>
      <name val="Times New Roman"/>
      <family val="1"/>
    </font>
    <font>
      <sz val="10"/>
      <name val="Times New Roman"/>
      <family val="1"/>
      <charset val="238"/>
    </font>
    <font>
      <b/>
      <sz val="10"/>
      <name val="Times New Roman"/>
      <family val="1"/>
    </font>
    <font>
      <sz val="8"/>
      <name val="Arial CE"/>
      <family val="2"/>
      <charset val="238"/>
    </font>
    <font>
      <b/>
      <sz val="10"/>
      <name val="Arial CE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9"/>
      <name val="Times New Roman"/>
      <family val="1"/>
      <charset val="238"/>
    </font>
    <font>
      <sz val="12"/>
      <name val="Times New Roman"/>
      <family val="1"/>
      <charset val="238"/>
    </font>
    <font>
      <b/>
      <sz val="9"/>
      <name val="Times New Roman"/>
      <family val="1"/>
    </font>
    <font>
      <b/>
      <sz val="10"/>
      <name val="Times New Roman"/>
      <family val="1"/>
      <charset val="238"/>
    </font>
    <font>
      <sz val="9"/>
      <name val="Times New Roman"/>
      <family val="1"/>
      <charset val="238"/>
    </font>
    <font>
      <sz val="9"/>
      <name val="Arial CE"/>
      <charset val="238"/>
    </font>
    <font>
      <sz val="10"/>
      <name val="Arial CE"/>
      <charset val="238"/>
    </font>
    <font>
      <sz val="12"/>
      <color indexed="8"/>
      <name val="Times New Roman"/>
      <family val="1"/>
      <charset val="238"/>
    </font>
    <font>
      <b/>
      <sz val="10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sz val="9"/>
      <color indexed="8"/>
      <name val="Times New Roman"/>
      <family val="1"/>
      <charset val="238"/>
    </font>
    <font>
      <b/>
      <sz val="8"/>
      <name val="Arial CE"/>
      <charset val="238"/>
    </font>
    <font>
      <sz val="11"/>
      <color indexed="8"/>
      <name val="Times New Roman"/>
      <family val="1"/>
      <charset val="238"/>
    </font>
    <font>
      <sz val="1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b/>
      <sz val="10"/>
      <color rgb="FF000000"/>
      <name val="Times New Roman"/>
      <family val="1"/>
      <charset val="238"/>
    </font>
    <font>
      <b/>
      <sz val="9"/>
      <color rgb="FF000000"/>
      <name val="Times New Roman"/>
      <family val="1"/>
      <charset val="238"/>
    </font>
    <font>
      <b/>
      <sz val="8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1"/>
      <name val="Times New Roman"/>
      <family val="1"/>
      <charset val="238"/>
    </font>
    <font>
      <sz val="8"/>
      <name val="Times New Roman"/>
      <family val="1"/>
      <charset val="238"/>
    </font>
    <font>
      <sz val="9"/>
      <color theme="1"/>
      <name val="Calibri"/>
      <family val="2"/>
      <charset val="238"/>
      <scheme val="minor"/>
    </font>
    <font>
      <sz val="11"/>
      <color rgb="FFFF0000"/>
      <name val="Times New Roman"/>
      <family val="1"/>
      <charset val="238"/>
    </font>
    <font>
      <b/>
      <sz val="10"/>
      <color theme="1"/>
      <name val="Times New Roman"/>
      <family val="1"/>
      <charset val="238"/>
    </font>
    <font>
      <sz val="10"/>
      <name val="Times New Roman"/>
      <family val="1"/>
    </font>
    <font>
      <sz val="12"/>
      <color theme="1"/>
      <name val="Times New Roman"/>
      <family val="1"/>
      <charset val="238"/>
    </font>
    <font>
      <sz val="12"/>
      <color rgb="FF000000"/>
      <name val="Times New Roman"/>
      <family val="1"/>
      <charset val="238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sz val="12"/>
      <name val="Times New Roman"/>
      <family val="1"/>
      <charset val="1"/>
    </font>
  </fonts>
  <fills count="7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0C0C0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rgb="FFC0C0C0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9" fillId="0" borderId="0"/>
    <xf numFmtId="0" fontId="41" fillId="0" borderId="0"/>
    <xf numFmtId="0" fontId="42" fillId="0" borderId="0"/>
    <xf numFmtId="0" fontId="19" fillId="0" borderId="0"/>
  </cellStyleXfs>
  <cellXfs count="692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7" fillId="0" borderId="28" xfId="0" applyFont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vertical="center"/>
    </xf>
    <xf numFmtId="0" fontId="11" fillId="0" borderId="0" xfId="0" applyFont="1" applyAlignment="1">
      <alignment horizontal="center" vertical="center"/>
    </xf>
    <xf numFmtId="0" fontId="4" fillId="4" borderId="7" xfId="0" applyFont="1" applyFill="1" applyBorder="1" applyAlignment="1">
      <alignment horizontal="center" vertical="center" wrapText="1"/>
    </xf>
    <xf numFmtId="0" fontId="7" fillId="0" borderId="28" xfId="0" applyFont="1" applyBorder="1" applyAlignment="1">
      <alignment vertical="center"/>
    </xf>
    <xf numFmtId="0" fontId="7" fillId="0" borderId="25" xfId="0" applyFont="1" applyBorder="1" applyAlignment="1">
      <alignment horizontal="left" vertical="center" wrapText="1"/>
    </xf>
    <xf numFmtId="0" fontId="15" fillId="0" borderId="0" xfId="0" applyFont="1" applyAlignment="1">
      <alignment horizontal="center" vertical="center"/>
    </xf>
    <xf numFmtId="0" fontId="4" fillId="4" borderId="11" xfId="0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1" fillId="0" borderId="0" xfId="0" applyFont="1"/>
    <xf numFmtId="0" fontId="21" fillId="0" borderId="0" xfId="0" applyFont="1" applyAlignment="1">
      <alignment horizontal="right"/>
    </xf>
    <xf numFmtId="0" fontId="14" fillId="0" borderId="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/>
    </xf>
    <xf numFmtId="0" fontId="23" fillId="0" borderId="0" xfId="0" applyFont="1" applyAlignment="1">
      <alignment horizontal="center"/>
    </xf>
    <xf numFmtId="0" fontId="15" fillId="0" borderId="0" xfId="0" applyFont="1" applyBorder="1" applyAlignment="1"/>
    <xf numFmtId="0" fontId="15" fillId="0" borderId="0" xfId="0" applyFont="1" applyAlignment="1">
      <alignment vertical="center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Border="1" applyAlignment="1">
      <alignment vertical="center"/>
    </xf>
    <xf numFmtId="0" fontId="2" fillId="0" borderId="0" xfId="1" applyFont="1" applyAlignme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/>
    <xf numFmtId="0" fontId="9" fillId="2" borderId="7" xfId="1" applyFont="1" applyFill="1" applyBorder="1" applyAlignment="1">
      <alignment horizontal="center" vertical="center"/>
    </xf>
    <xf numFmtId="0" fontId="9" fillId="2" borderId="9" xfId="1" applyFont="1" applyFill="1" applyBorder="1" applyAlignment="1">
      <alignment horizontal="center" vertical="center"/>
    </xf>
    <xf numFmtId="0" fontId="19" fillId="0" borderId="0" xfId="1"/>
    <xf numFmtId="0" fontId="21" fillId="0" borderId="0" xfId="1" applyFont="1"/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4" fillId="4" borderId="51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30" fillId="4" borderId="7" xfId="0" applyFont="1" applyFill="1" applyBorder="1" applyAlignment="1">
      <alignment horizontal="center" vertical="center" wrapText="1"/>
    </xf>
    <xf numFmtId="0" fontId="30" fillId="2" borderId="9" xfId="0" applyFont="1" applyFill="1" applyBorder="1" applyAlignment="1">
      <alignment horizontal="center" vertical="center" wrapText="1"/>
    </xf>
    <xf numFmtId="0" fontId="30" fillId="2" borderId="16" xfId="0" applyFont="1" applyFill="1" applyBorder="1" applyAlignment="1">
      <alignment horizontal="center" vertical="center"/>
    </xf>
    <xf numFmtId="0" fontId="30" fillId="2" borderId="12" xfId="0" applyFont="1" applyFill="1" applyBorder="1" applyAlignment="1">
      <alignment horizontal="center" vertical="center"/>
    </xf>
    <xf numFmtId="0" fontId="30" fillId="2" borderId="47" xfId="0" applyFont="1" applyFill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/>
    </xf>
    <xf numFmtId="0" fontId="14" fillId="0" borderId="37" xfId="0" applyFont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0" fontId="14" fillId="0" borderId="44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 wrapText="1"/>
    </xf>
    <xf numFmtId="0" fontId="14" fillId="0" borderId="36" xfId="0" applyFont="1" applyBorder="1" applyAlignment="1">
      <alignment horizontal="center" vertical="center"/>
    </xf>
    <xf numFmtId="0" fontId="14" fillId="0" borderId="38" xfId="0" applyFont="1" applyBorder="1" applyAlignment="1">
      <alignment horizontal="center" vertical="center"/>
    </xf>
    <xf numFmtId="0" fontId="26" fillId="0" borderId="27" xfId="0" applyFont="1" applyBorder="1"/>
    <xf numFmtId="0" fontId="26" fillId="0" borderId="24" xfId="0" applyFont="1" applyBorder="1"/>
    <xf numFmtId="0" fontId="14" fillId="0" borderId="26" xfId="0" applyFont="1" applyBorder="1" applyAlignment="1">
      <alignment horizontal="center" vertical="center" wrapText="1" shrinkToFit="1"/>
    </xf>
    <xf numFmtId="0" fontId="14" fillId="0" borderId="8" xfId="0" applyFont="1" applyBorder="1" applyAlignment="1">
      <alignment horizontal="center" vertical="center" wrapText="1" shrinkToFit="1"/>
    </xf>
    <xf numFmtId="0" fontId="26" fillId="0" borderId="9" xfId="0" applyFont="1" applyBorder="1" applyAlignment="1">
      <alignment wrapText="1" shrinkToFit="1"/>
    </xf>
    <xf numFmtId="0" fontId="26" fillId="0" borderId="19" xfId="0" applyFont="1" applyBorder="1"/>
    <xf numFmtId="0" fontId="26" fillId="0" borderId="9" xfId="0" applyFont="1" applyBorder="1"/>
    <xf numFmtId="0" fontId="14" fillId="0" borderId="46" xfId="0" applyFont="1" applyBorder="1" applyAlignment="1">
      <alignment horizontal="center" vertical="center"/>
    </xf>
    <xf numFmtId="0" fontId="35" fillId="0" borderId="0" xfId="0" applyFont="1" applyAlignment="1">
      <alignment vertical="center"/>
    </xf>
    <xf numFmtId="0" fontId="15" fillId="0" borderId="0" xfId="0" applyFont="1" applyFill="1" applyBorder="1" applyAlignment="1">
      <alignment wrapText="1"/>
    </xf>
    <xf numFmtId="0" fontId="30" fillId="2" borderId="7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7" fillId="0" borderId="28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0" fontId="8" fillId="0" borderId="0" xfId="0" applyFont="1" applyFill="1" applyBorder="1" applyAlignment="1">
      <alignment horizontal="left" wrapText="1"/>
    </xf>
    <xf numFmtId="0" fontId="8" fillId="0" borderId="0" xfId="0" applyFont="1" applyAlignment="1">
      <alignment horizontal="left" vertical="center"/>
    </xf>
    <xf numFmtId="0" fontId="14" fillId="0" borderId="17" xfId="0" applyFont="1" applyBorder="1" applyAlignment="1">
      <alignment horizontal="center" vertical="center"/>
    </xf>
    <xf numFmtId="0" fontId="20" fillId="0" borderId="8" xfId="0" applyFont="1" applyFill="1" applyBorder="1" applyAlignment="1">
      <alignment horizontal="center" vertical="center" wrapText="1"/>
    </xf>
    <xf numFmtId="0" fontId="4" fillId="2" borderId="2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horizontal="left" vertical="center"/>
    </xf>
    <xf numFmtId="0" fontId="7" fillId="0" borderId="28" xfId="0" applyFont="1" applyFill="1" applyBorder="1" applyAlignment="1">
      <alignment horizontal="left" vertical="center"/>
    </xf>
    <xf numFmtId="0" fontId="17" fillId="0" borderId="33" xfId="0" applyFont="1" applyBorder="1" applyAlignment="1">
      <alignment horizontal="justify" vertical="center"/>
    </xf>
    <xf numFmtId="0" fontId="7" fillId="0" borderId="28" xfId="0" applyFont="1" applyBorder="1" applyAlignment="1">
      <alignment horizontal="justify" vertical="center"/>
    </xf>
    <xf numFmtId="0" fontId="7" fillId="0" borderId="28" xfId="0" applyFont="1" applyBorder="1" applyAlignment="1">
      <alignment horizontal="left" vertical="center" wrapText="1"/>
    </xf>
    <xf numFmtId="0" fontId="8" fillId="0" borderId="33" xfId="0" applyFont="1" applyBorder="1" applyAlignment="1">
      <alignment horizontal="left" vertical="center" wrapText="1"/>
    </xf>
    <xf numFmtId="0" fontId="14" fillId="0" borderId="7" xfId="1" applyFont="1" applyFill="1" applyBorder="1" applyAlignment="1">
      <alignment horizontal="center" vertical="center"/>
    </xf>
    <xf numFmtId="0" fontId="22" fillId="0" borderId="41" xfId="0" applyFont="1" applyBorder="1" applyAlignment="1">
      <alignment horizontal="left" vertical="center" wrapText="1"/>
    </xf>
    <xf numFmtId="0" fontId="6" fillId="5" borderId="8" xfId="0" applyFont="1" applyFill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5" borderId="9" xfId="0" applyFont="1" applyFill="1" applyBorder="1" applyAlignment="1">
      <alignment horizontal="center" vertical="center"/>
    </xf>
    <xf numFmtId="0" fontId="17" fillId="5" borderId="28" xfId="0" applyFont="1" applyFill="1" applyBorder="1" applyAlignment="1">
      <alignment horizontal="left" vertical="center"/>
    </xf>
    <xf numFmtId="0" fontId="17" fillId="5" borderId="28" xfId="0" applyFont="1" applyFill="1" applyBorder="1" applyAlignment="1">
      <alignment vertical="center"/>
    </xf>
    <xf numFmtId="0" fontId="17" fillId="5" borderId="28" xfId="0" applyFont="1" applyFill="1" applyBorder="1" applyAlignment="1">
      <alignment vertical="center" wrapText="1"/>
    </xf>
    <xf numFmtId="0" fontId="17" fillId="0" borderId="25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0" fontId="26" fillId="5" borderId="9" xfId="0" applyFont="1" applyFill="1" applyBorder="1"/>
    <xf numFmtId="0" fontId="17" fillId="0" borderId="28" xfId="0" applyFont="1" applyFill="1" applyBorder="1" applyAlignment="1">
      <alignment vertical="center" wrapText="1"/>
    </xf>
    <xf numFmtId="0" fontId="34" fillId="5" borderId="9" xfId="0" applyFont="1" applyFill="1" applyBorder="1" applyAlignment="1">
      <alignment horizontal="center" vertical="center"/>
    </xf>
    <xf numFmtId="0" fontId="14" fillId="5" borderId="8" xfId="0" applyFont="1" applyFill="1" applyBorder="1" applyAlignment="1">
      <alignment horizontal="center" vertical="center"/>
    </xf>
    <xf numFmtId="0" fontId="17" fillId="5" borderId="25" xfId="0" applyFont="1" applyFill="1" applyBorder="1" applyAlignment="1">
      <alignment horizontal="left" vertical="center" wrapText="1"/>
    </xf>
    <xf numFmtId="0" fontId="14" fillId="5" borderId="8" xfId="0" applyFont="1" applyFill="1" applyBorder="1" applyAlignment="1">
      <alignment horizontal="center" vertical="center" wrapText="1" shrinkToFit="1"/>
    </xf>
    <xf numFmtId="0" fontId="26" fillId="5" borderId="9" xfId="0" applyFont="1" applyFill="1" applyBorder="1" applyAlignment="1">
      <alignment wrapText="1" shrinkToFit="1"/>
    </xf>
    <xf numFmtId="0" fontId="17" fillId="5" borderId="28" xfId="0" applyFont="1" applyFill="1" applyBorder="1" applyAlignment="1">
      <alignment horizontal="justify" vertical="center"/>
    </xf>
    <xf numFmtId="0" fontId="14" fillId="5" borderId="9" xfId="0" applyFont="1" applyFill="1" applyBorder="1" applyAlignment="1">
      <alignment horizontal="center" vertical="center"/>
    </xf>
    <xf numFmtId="0" fontId="7" fillId="5" borderId="28" xfId="0" applyFont="1" applyFill="1" applyBorder="1" applyAlignment="1">
      <alignment horizontal="left" vertical="center" wrapText="1"/>
    </xf>
    <xf numFmtId="0" fontId="14" fillId="0" borderId="19" xfId="0" applyFont="1" applyFill="1" applyBorder="1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14" fillId="5" borderId="7" xfId="0" applyFont="1" applyFill="1" applyBorder="1" applyAlignment="1">
      <alignment horizontal="center" vertical="center" wrapText="1"/>
    </xf>
    <xf numFmtId="0" fontId="14" fillId="0" borderId="37" xfId="0" applyFont="1" applyFill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22" fillId="5" borderId="28" xfId="0" applyFont="1" applyFill="1" applyBorder="1" applyAlignment="1">
      <alignment horizontal="left" vertical="center" wrapText="1"/>
    </xf>
    <xf numFmtId="0" fontId="22" fillId="0" borderId="28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7" fillId="0" borderId="28" xfId="0" applyFont="1" applyBorder="1" applyAlignment="1">
      <alignment horizontal="left" vertical="center"/>
    </xf>
    <xf numFmtId="0" fontId="14" fillId="0" borderId="42" xfId="0" applyFont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5" borderId="17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0" xfId="0" applyFont="1" applyFill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34" fillId="0" borderId="19" xfId="0" applyFont="1" applyFill="1" applyBorder="1" applyAlignment="1">
      <alignment horizontal="center" vertical="center"/>
    </xf>
    <xf numFmtId="0" fontId="34" fillId="0" borderId="9" xfId="0" applyFont="1" applyFill="1" applyBorder="1" applyAlignment="1">
      <alignment horizontal="center" vertical="center"/>
    </xf>
    <xf numFmtId="0" fontId="26" fillId="0" borderId="17" xfId="0" applyFont="1" applyBorder="1"/>
    <xf numFmtId="0" fontId="38" fillId="5" borderId="28" xfId="0" applyFont="1" applyFill="1" applyBorder="1" applyAlignment="1">
      <alignment vertical="center"/>
    </xf>
    <xf numFmtId="0" fontId="38" fillId="0" borderId="28" xfId="0" applyFont="1" applyBorder="1" applyAlignment="1">
      <alignment vertical="center"/>
    </xf>
    <xf numFmtId="0" fontId="6" fillId="0" borderId="12" xfId="0" applyFont="1" applyFill="1" applyBorder="1" applyAlignment="1">
      <alignment horizontal="center" vertical="center"/>
    </xf>
    <xf numFmtId="0" fontId="38" fillId="0" borderId="41" xfId="0" applyFont="1" applyBorder="1" applyAlignment="1">
      <alignment vertical="center"/>
    </xf>
    <xf numFmtId="0" fontId="6" fillId="0" borderId="22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26" fillId="0" borderId="24" xfId="0" applyFont="1" applyFill="1" applyBorder="1"/>
    <xf numFmtId="0" fontId="14" fillId="0" borderId="56" xfId="0" applyFont="1" applyBorder="1" applyAlignment="1">
      <alignment horizontal="center" vertical="center"/>
    </xf>
    <xf numFmtId="0" fontId="5" fillId="0" borderId="25" xfId="0" applyFont="1" applyBorder="1" applyAlignment="1">
      <alignment vertical="center"/>
    </xf>
    <xf numFmtId="0" fontId="14" fillId="0" borderId="45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21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6" fillId="0" borderId="57" xfId="0" applyFont="1" applyBorder="1" applyAlignment="1">
      <alignment horizontal="center" vertical="center"/>
    </xf>
    <xf numFmtId="0" fontId="6" fillId="0" borderId="58" xfId="0" applyFont="1" applyBorder="1" applyAlignment="1">
      <alignment horizontal="center" vertical="center"/>
    </xf>
    <xf numFmtId="0" fontId="6" fillId="0" borderId="54" xfId="0" applyFont="1" applyBorder="1" applyAlignment="1">
      <alignment horizontal="center" vertical="center"/>
    </xf>
    <xf numFmtId="0" fontId="5" fillId="0" borderId="43" xfId="0" applyFont="1" applyBorder="1" applyAlignment="1">
      <alignment vertical="center"/>
    </xf>
    <xf numFmtId="0" fontId="6" fillId="5" borderId="12" xfId="0" applyFont="1" applyFill="1" applyBorder="1" applyAlignment="1">
      <alignment horizontal="center" vertical="center"/>
    </xf>
    <xf numFmtId="0" fontId="13" fillId="0" borderId="32" xfId="0" applyFont="1" applyBorder="1" applyAlignment="1">
      <alignment horizontal="left" vertical="center"/>
    </xf>
    <xf numFmtId="0" fontId="7" fillId="0" borderId="57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13" fillId="0" borderId="33" xfId="0" applyFont="1" applyFill="1" applyBorder="1" applyAlignment="1">
      <alignment vertical="center" wrapText="1"/>
    </xf>
    <xf numFmtId="0" fontId="17" fillId="0" borderId="41" xfId="0" applyFont="1" applyFill="1" applyBorder="1" applyAlignment="1">
      <alignment vertical="center" wrapText="1"/>
    </xf>
    <xf numFmtId="0" fontId="34" fillId="0" borderId="24" xfId="0" applyFont="1" applyFill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6" fillId="0" borderId="27" xfId="0" applyFont="1" applyBorder="1" applyAlignment="1">
      <alignment wrapText="1" shrinkToFit="1"/>
    </xf>
    <xf numFmtId="0" fontId="14" fillId="0" borderId="15" xfId="0" applyFont="1" applyBorder="1" applyAlignment="1">
      <alignment horizontal="center" vertical="center" wrapText="1" shrinkToFit="1"/>
    </xf>
    <xf numFmtId="0" fontId="26" fillId="0" borderId="17" xfId="0" applyFont="1" applyBorder="1" applyAlignment="1">
      <alignment wrapText="1" shrinkToFit="1"/>
    </xf>
    <xf numFmtId="0" fontId="14" fillId="0" borderId="12" xfId="0" applyFont="1" applyFill="1" applyBorder="1" applyAlignment="1">
      <alignment horizontal="center" vertical="center"/>
    </xf>
    <xf numFmtId="0" fontId="7" fillId="0" borderId="17" xfId="0" applyFont="1" applyFill="1" applyBorder="1"/>
    <xf numFmtId="0" fontId="17" fillId="0" borderId="8" xfId="0" applyFont="1" applyBorder="1" applyAlignment="1">
      <alignment horizontal="left" vertical="center" wrapText="1"/>
    </xf>
    <xf numFmtId="0" fontId="16" fillId="0" borderId="55" xfId="0" applyFont="1" applyFill="1" applyBorder="1" applyAlignment="1">
      <alignment horizontal="left" vertical="center" wrapText="1"/>
    </xf>
    <xf numFmtId="0" fontId="16" fillId="0" borderId="57" xfId="0" applyFont="1" applyBorder="1" applyAlignment="1">
      <alignment horizontal="center" vertical="center"/>
    </xf>
    <xf numFmtId="0" fontId="14" fillId="0" borderId="57" xfId="0" applyFont="1" applyFill="1" applyBorder="1" applyAlignment="1">
      <alignment horizontal="center" vertical="center"/>
    </xf>
    <xf numFmtId="0" fontId="7" fillId="0" borderId="58" xfId="0" applyFont="1" applyFill="1" applyBorder="1"/>
    <xf numFmtId="0" fontId="26" fillId="0" borderId="9" xfId="0" applyFont="1" applyFill="1" applyBorder="1"/>
    <xf numFmtId="0" fontId="36" fillId="0" borderId="24" xfId="0" applyFont="1" applyFill="1" applyBorder="1"/>
    <xf numFmtId="0" fontId="2" fillId="0" borderId="0" xfId="0" applyFont="1" applyAlignment="1">
      <alignment horizontal="center" vertical="center"/>
    </xf>
    <xf numFmtId="0" fontId="13" fillId="0" borderId="33" xfId="0" applyFont="1" applyFill="1" applyBorder="1" applyAlignment="1">
      <alignment horizontal="left"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 wrapText="1"/>
    </xf>
    <xf numFmtId="0" fontId="16" fillId="0" borderId="21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16" fillId="0" borderId="3" xfId="0" applyFont="1" applyBorder="1" applyAlignment="1">
      <alignment horizontal="center" vertical="center" wrapText="1"/>
    </xf>
    <xf numFmtId="0" fontId="16" fillId="0" borderId="22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42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16" fillId="0" borderId="8" xfId="0" applyFont="1" applyBorder="1" applyAlignment="1">
      <alignment horizontal="center" vertical="center" wrapText="1"/>
    </xf>
    <xf numFmtId="0" fontId="14" fillId="0" borderId="40" xfId="0" applyFont="1" applyBorder="1" applyAlignment="1">
      <alignment horizontal="center" vertical="center" wrapText="1" shrinkToFit="1"/>
    </xf>
    <xf numFmtId="0" fontId="14" fillId="0" borderId="2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21" xfId="0" applyFont="1" applyFill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39" fillId="0" borderId="22" xfId="0" applyFont="1" applyBorder="1" applyAlignment="1">
      <alignment horizontal="center" vertical="center"/>
    </xf>
    <xf numFmtId="0" fontId="39" fillId="0" borderId="24" xfId="0" applyFont="1" applyBorder="1" applyAlignment="1">
      <alignment horizontal="center" vertical="center"/>
    </xf>
    <xf numFmtId="0" fontId="17" fillId="0" borderId="28" xfId="0" applyFont="1" applyBorder="1" applyAlignment="1">
      <alignment horizontal="justify" vertical="center"/>
    </xf>
    <xf numFmtId="0" fontId="17" fillId="0" borderId="41" xfId="0" applyFont="1" applyBorder="1" applyAlignment="1">
      <alignment horizontal="justify" vertical="center"/>
    </xf>
    <xf numFmtId="0" fontId="17" fillId="0" borderId="33" xfId="0" applyFont="1" applyFill="1" applyBorder="1" applyAlignment="1">
      <alignment horizontal="justify" vertical="center"/>
    </xf>
    <xf numFmtId="0" fontId="9" fillId="2" borderId="12" xfId="1" applyFont="1" applyFill="1" applyBorder="1" applyAlignment="1">
      <alignment horizontal="center" vertical="center"/>
    </xf>
    <xf numFmtId="0" fontId="9" fillId="2" borderId="17" xfId="1" applyFont="1" applyFill="1" applyBorder="1" applyAlignment="1">
      <alignment horizontal="center" vertical="center"/>
    </xf>
    <xf numFmtId="0" fontId="14" fillId="0" borderId="3" xfId="1" applyFont="1" applyFill="1" applyBorder="1" applyAlignment="1">
      <alignment horizontal="center" vertical="center"/>
    </xf>
    <xf numFmtId="0" fontId="14" fillId="0" borderId="19" xfId="1" applyFont="1" applyFill="1" applyBorder="1" applyAlignment="1">
      <alignment horizontal="center" vertical="center"/>
    </xf>
    <xf numFmtId="0" fontId="14" fillId="0" borderId="9" xfId="1" applyFont="1" applyFill="1" applyBorder="1" applyAlignment="1">
      <alignment horizontal="center" vertical="center"/>
    </xf>
    <xf numFmtId="0" fontId="6" fillId="0" borderId="22" xfId="1" applyFont="1" applyFill="1" applyBorder="1" applyAlignment="1">
      <alignment horizontal="center" vertical="center"/>
    </xf>
    <xf numFmtId="0" fontId="14" fillId="0" borderId="22" xfId="1" applyFont="1" applyFill="1" applyBorder="1" applyAlignment="1">
      <alignment horizontal="center" vertical="center"/>
    </xf>
    <xf numFmtId="0" fontId="14" fillId="0" borderId="24" xfId="1" applyFont="1" applyFill="1" applyBorder="1" applyAlignment="1">
      <alignment horizontal="center" vertical="center"/>
    </xf>
    <xf numFmtId="0" fontId="14" fillId="0" borderId="8" xfId="1" applyFont="1" applyFill="1" applyBorder="1" applyAlignment="1">
      <alignment horizontal="center" vertical="center"/>
    </xf>
    <xf numFmtId="0" fontId="14" fillId="0" borderId="27" xfId="1" applyFont="1" applyFill="1" applyBorder="1" applyAlignment="1">
      <alignment horizontal="center" vertical="center"/>
    </xf>
    <xf numFmtId="0" fontId="13" fillId="0" borderId="33" xfId="0" applyFont="1" applyFill="1" applyBorder="1" applyAlignment="1">
      <alignment vertical="center"/>
    </xf>
    <xf numFmtId="0" fontId="14" fillId="0" borderId="18" xfId="0" applyFont="1" applyFill="1" applyBorder="1" applyAlignment="1">
      <alignment horizontal="center" vertical="center"/>
    </xf>
    <xf numFmtId="0" fontId="17" fillId="0" borderId="25" xfId="0" applyFont="1" applyFill="1" applyBorder="1" applyAlignment="1">
      <alignment vertical="center"/>
    </xf>
    <xf numFmtId="0" fontId="14" fillId="0" borderId="27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vertical="center"/>
    </xf>
    <xf numFmtId="0" fontId="17" fillId="0" borderId="41" xfId="0" applyFont="1" applyFill="1" applyBorder="1" applyAlignment="1">
      <alignment vertical="center"/>
    </xf>
    <xf numFmtId="0" fontId="14" fillId="0" borderId="26" xfId="0" applyFont="1" applyFill="1" applyBorder="1" applyAlignment="1">
      <alignment horizontal="center" vertical="center"/>
    </xf>
    <xf numFmtId="0" fontId="7" fillId="0" borderId="27" xfId="0" applyFont="1" applyFill="1" applyBorder="1"/>
    <xf numFmtId="0" fontId="14" fillId="0" borderId="16" xfId="0" applyFont="1" applyFill="1" applyBorder="1" applyAlignment="1">
      <alignment horizontal="center" vertical="center"/>
    </xf>
    <xf numFmtId="0" fontId="26" fillId="0" borderId="19" xfId="0" applyFont="1" applyFill="1" applyBorder="1"/>
    <xf numFmtId="0" fontId="17" fillId="0" borderId="5" xfId="0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/>
    </xf>
    <xf numFmtId="0" fontId="7" fillId="0" borderId="41" xfId="0" applyFont="1" applyFill="1" applyBorder="1" applyAlignment="1">
      <alignment horizontal="left" vertical="center"/>
    </xf>
    <xf numFmtId="0" fontId="14" fillId="0" borderId="21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0" fillId="0" borderId="0" xfId="0"/>
    <xf numFmtId="0" fontId="7" fillId="0" borderId="28" xfId="0" applyFont="1" applyBorder="1" applyAlignment="1">
      <alignment vertical="center" wrapText="1"/>
    </xf>
    <xf numFmtId="0" fontId="20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22" fillId="0" borderId="41" xfId="0" applyFont="1" applyBorder="1" applyAlignment="1">
      <alignment vertical="center" wrapText="1"/>
    </xf>
    <xf numFmtId="0" fontId="20" fillId="0" borderId="22" xfId="0" applyFont="1" applyBorder="1" applyAlignment="1">
      <alignment horizontal="center" vertical="center" wrapText="1"/>
    </xf>
    <xf numFmtId="0" fontId="25" fillId="0" borderId="7" xfId="0" applyFont="1" applyBorder="1" applyAlignment="1">
      <alignment horizontal="center" vertical="center" wrapText="1"/>
    </xf>
    <xf numFmtId="0" fontId="25" fillId="0" borderId="3" xfId="0" applyFont="1" applyBorder="1" applyAlignment="1">
      <alignment horizontal="center" vertical="top" wrapText="1"/>
    </xf>
    <xf numFmtId="0" fontId="14" fillId="0" borderId="3" xfId="0" applyFont="1" applyBorder="1" applyAlignment="1">
      <alignment horizontal="center" vertical="top" wrapText="1"/>
    </xf>
    <xf numFmtId="0" fontId="25" fillId="0" borderId="7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top" wrapText="1"/>
    </xf>
    <xf numFmtId="0" fontId="25" fillId="0" borderId="22" xfId="0" applyFont="1" applyBorder="1" applyAlignment="1">
      <alignment horizontal="center" vertical="top" wrapText="1"/>
    </xf>
    <xf numFmtId="0" fontId="14" fillId="0" borderId="22" xfId="0" applyFont="1" applyBorder="1" applyAlignment="1">
      <alignment horizontal="center" vertical="top" wrapText="1"/>
    </xf>
    <xf numFmtId="0" fontId="26" fillId="0" borderId="3" xfId="0" applyFont="1" applyBorder="1" applyAlignment="1">
      <alignment horizontal="center" vertical="top" wrapText="1"/>
    </xf>
    <xf numFmtId="0" fontId="26" fillId="0" borderId="22" xfId="0" applyFont="1" applyBorder="1" applyAlignment="1">
      <alignment horizontal="center" vertical="top" wrapText="1"/>
    </xf>
    <xf numFmtId="0" fontId="25" fillId="0" borderId="8" xfId="0" applyFont="1" applyBorder="1" applyAlignment="1">
      <alignment horizontal="center" vertical="top" wrapText="1"/>
    </xf>
    <xf numFmtId="0" fontId="14" fillId="0" borderId="8" xfId="0" applyFont="1" applyBorder="1" applyAlignment="1">
      <alignment horizontal="center" vertical="top" wrapText="1"/>
    </xf>
    <xf numFmtId="0" fontId="27" fillId="0" borderId="3" xfId="0" applyFont="1" applyBorder="1" applyAlignment="1">
      <alignment horizontal="center" vertical="top" wrapText="1"/>
    </xf>
    <xf numFmtId="0" fontId="27" fillId="0" borderId="21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top" wrapText="1"/>
    </xf>
    <xf numFmtId="0" fontId="7" fillId="0" borderId="41" xfId="0" applyFont="1" applyBorder="1" applyAlignment="1">
      <alignment vertical="center" wrapText="1"/>
    </xf>
    <xf numFmtId="0" fontId="27" fillId="0" borderId="22" xfId="0" applyFont="1" applyBorder="1" applyAlignment="1">
      <alignment horizontal="center" vertical="top" wrapText="1"/>
    </xf>
    <xf numFmtId="0" fontId="14" fillId="0" borderId="21" xfId="0" applyFont="1" applyBorder="1" applyAlignment="1">
      <alignment horizontal="center" vertical="top" wrapText="1"/>
    </xf>
    <xf numFmtId="0" fontId="27" fillId="0" borderId="31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14" fillId="0" borderId="7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27" fillId="0" borderId="52" xfId="0" applyFont="1" applyBorder="1" applyAlignment="1">
      <alignment horizontal="center" vertical="top" wrapText="1"/>
    </xf>
    <xf numFmtId="0" fontId="14" fillId="0" borderId="23" xfId="0" applyFont="1" applyBorder="1" applyAlignment="1">
      <alignment horizontal="center" vertical="center" wrapText="1"/>
    </xf>
    <xf numFmtId="0" fontId="22" fillId="0" borderId="28" xfId="0" applyFont="1" applyBorder="1" applyAlignment="1">
      <alignment vertical="center" wrapText="1"/>
    </xf>
    <xf numFmtId="0" fontId="25" fillId="0" borderId="3" xfId="0" applyFont="1" applyBorder="1" applyAlignment="1">
      <alignment horizontal="center" vertical="center" wrapText="1"/>
    </xf>
    <xf numFmtId="0" fontId="26" fillId="0" borderId="7" xfId="0" applyFont="1" applyBorder="1" applyAlignment="1">
      <alignment horizontal="center" vertical="top" wrapText="1"/>
    </xf>
    <xf numFmtId="0" fontId="14" fillId="0" borderId="19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24" xfId="0" applyFont="1" applyBorder="1" applyAlignment="1">
      <alignment horizontal="center" vertical="center"/>
    </xf>
    <xf numFmtId="0" fontId="14" fillId="0" borderId="17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/>
    </xf>
    <xf numFmtId="0" fontId="14" fillId="5" borderId="9" xfId="0" applyFont="1" applyFill="1" applyBorder="1" applyAlignment="1">
      <alignment horizontal="center" vertical="center"/>
    </xf>
    <xf numFmtId="0" fontId="14" fillId="0" borderId="7" xfId="0" applyFont="1" applyFill="1" applyBorder="1" applyAlignment="1">
      <alignment horizontal="center" vertical="center" wrapText="1"/>
    </xf>
    <xf numFmtId="0" fontId="22" fillId="5" borderId="28" xfId="0" applyFont="1" applyFill="1" applyBorder="1" applyAlignment="1">
      <alignment vertical="center" wrapText="1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25" fillId="0" borderId="8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 wrapText="1"/>
    </xf>
    <xf numFmtId="0" fontId="14" fillId="5" borderId="8" xfId="0" applyFont="1" applyFill="1" applyBorder="1" applyAlignment="1">
      <alignment horizontal="center" vertical="top" wrapText="1"/>
    </xf>
    <xf numFmtId="0" fontId="22" fillId="5" borderId="25" xfId="0" applyFont="1" applyFill="1" applyBorder="1" applyAlignment="1">
      <alignment vertical="center" wrapText="1"/>
    </xf>
    <xf numFmtId="0" fontId="14" fillId="0" borderId="22" xfId="0" applyFont="1" applyFill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top" wrapText="1"/>
    </xf>
    <xf numFmtId="0" fontId="25" fillId="0" borderId="12" xfId="0" applyFont="1" applyBorder="1" applyAlignment="1">
      <alignment horizontal="center" vertical="top" wrapText="1"/>
    </xf>
    <xf numFmtId="0" fontId="27" fillId="0" borderId="8" xfId="0" applyFont="1" applyBorder="1" applyAlignment="1">
      <alignment horizontal="center" vertical="top" wrapText="1"/>
    </xf>
    <xf numFmtId="0" fontId="14" fillId="0" borderId="15" xfId="0" applyFont="1" applyBorder="1" applyAlignment="1">
      <alignment horizontal="center" vertical="top" wrapText="1"/>
    </xf>
    <xf numFmtId="0" fontId="14" fillId="0" borderId="18" xfId="0" applyFont="1" applyBorder="1" applyAlignment="1">
      <alignment horizontal="center" vertical="top" wrapText="1"/>
    </xf>
    <xf numFmtId="0" fontId="14" fillId="0" borderId="26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center"/>
    </xf>
    <xf numFmtId="0" fontId="14" fillId="0" borderId="50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top" wrapText="1"/>
    </xf>
    <xf numFmtId="0" fontId="21" fillId="0" borderId="25" xfId="0" applyFont="1" applyBorder="1" applyAlignment="1">
      <alignment vertical="center" wrapText="1"/>
    </xf>
    <xf numFmtId="0" fontId="14" fillId="6" borderId="7" xfId="0" applyFont="1" applyFill="1" applyBorder="1" applyAlignment="1">
      <alignment horizontal="center" vertical="top" wrapText="1"/>
    </xf>
    <xf numFmtId="0" fontId="40" fillId="0" borderId="7" xfId="0" applyFont="1" applyBorder="1" applyAlignment="1">
      <alignment horizontal="center" vertical="top" wrapText="1"/>
    </xf>
    <xf numFmtId="0" fontId="14" fillId="6" borderId="8" xfId="0" applyFont="1" applyFill="1" applyBorder="1" applyAlignment="1">
      <alignment horizontal="center" vertical="top" wrapText="1"/>
    </xf>
    <xf numFmtId="0" fontId="40" fillId="0" borderId="22" xfId="0" applyFont="1" applyBorder="1" applyAlignment="1">
      <alignment horizontal="center" vertical="top" wrapText="1"/>
    </xf>
    <xf numFmtId="0" fontId="40" fillId="6" borderId="7" xfId="0" applyFont="1" applyFill="1" applyBorder="1" applyAlignment="1">
      <alignment horizontal="center" vertical="top" wrapText="1"/>
    </xf>
    <xf numFmtId="0" fontId="14" fillId="0" borderId="40" xfId="0" applyFont="1" applyBorder="1" applyAlignment="1">
      <alignment horizontal="center" vertical="top" wrapText="1"/>
    </xf>
    <xf numFmtId="0" fontId="27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center"/>
    </xf>
    <xf numFmtId="0" fontId="27" fillId="0" borderId="0" xfId="0" applyFont="1" applyFill="1" applyBorder="1" applyAlignment="1">
      <alignment vertical="center" wrapText="1"/>
    </xf>
    <xf numFmtId="0" fontId="40" fillId="0" borderId="0" xfId="0" applyFont="1" applyFill="1" applyBorder="1" applyAlignment="1">
      <alignment horizontal="center" vertical="top" wrapText="1"/>
    </xf>
    <xf numFmtId="0" fontId="14" fillId="5" borderId="12" xfId="0" applyFont="1" applyFill="1" applyBorder="1" applyAlignment="1">
      <alignment horizontal="center" vertical="center"/>
    </xf>
    <xf numFmtId="0" fontId="6" fillId="3" borderId="15" xfId="0" applyFont="1" applyFill="1" applyBorder="1" applyAlignment="1">
      <alignment horizontal="center" vertical="center"/>
    </xf>
    <xf numFmtId="0" fontId="39" fillId="0" borderId="7" xfId="0" applyFont="1" applyBorder="1" applyAlignment="1">
      <alignment horizontal="center" wrapText="1"/>
    </xf>
    <xf numFmtId="0" fontId="6" fillId="3" borderId="7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20" fillId="0" borderId="3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20" fillId="0" borderId="8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/>
    </xf>
    <xf numFmtId="0" fontId="14" fillId="0" borderId="24" xfId="0" applyFont="1" applyFill="1" applyBorder="1" applyAlignment="1">
      <alignment horizontal="center" vertical="center"/>
    </xf>
    <xf numFmtId="0" fontId="14" fillId="0" borderId="22" xfId="0" applyFont="1" applyFill="1" applyBorder="1" applyAlignment="1">
      <alignment horizontal="center" vertical="center" wrapText="1"/>
    </xf>
    <xf numFmtId="0" fontId="20" fillId="0" borderId="7" xfId="2" applyFont="1" applyBorder="1" applyAlignment="1">
      <alignment horizontal="center"/>
    </xf>
    <xf numFmtId="0" fontId="20" fillId="0" borderId="22" xfId="2" applyFont="1" applyBorder="1" applyAlignment="1">
      <alignment horizontal="center"/>
    </xf>
    <xf numFmtId="0" fontId="20" fillId="0" borderId="3" xfId="2" applyFont="1" applyBorder="1" applyAlignment="1">
      <alignment horizontal="center"/>
    </xf>
    <xf numFmtId="0" fontId="14" fillId="0" borderId="3" xfId="4" applyFont="1" applyBorder="1" applyAlignment="1">
      <alignment horizontal="center" vertical="center"/>
    </xf>
    <xf numFmtId="0" fontId="14" fillId="0" borderId="22" xfId="4" applyFont="1" applyBorder="1" applyAlignment="1">
      <alignment horizontal="center" vertical="center"/>
    </xf>
    <xf numFmtId="0" fontId="14" fillId="0" borderId="8" xfId="4" applyFont="1" applyBorder="1" applyAlignment="1">
      <alignment horizontal="center" vertical="center"/>
    </xf>
    <xf numFmtId="0" fontId="14" fillId="0" borderId="7" xfId="4" applyFont="1" applyBorder="1" applyAlignment="1">
      <alignment horizontal="center" vertical="center"/>
    </xf>
    <xf numFmtId="0" fontId="43" fillId="0" borderId="22" xfId="4" applyFont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0" fillId="0" borderId="0" xfId="0"/>
    <xf numFmtId="0" fontId="14" fillId="0" borderId="3" xfId="0" applyFont="1" applyBorder="1" applyAlignment="1">
      <alignment horizontal="center" vertical="center"/>
    </xf>
    <xf numFmtId="0" fontId="14" fillId="5" borderId="7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5" fillId="0" borderId="55" xfId="0" applyFont="1" applyBorder="1" applyAlignment="1">
      <alignment horizontal="left" vertical="center" wrapText="1"/>
    </xf>
    <xf numFmtId="0" fontId="8" fillId="0" borderId="57" xfId="0" applyFont="1" applyBorder="1" applyAlignment="1">
      <alignment horizontal="center" vertical="center" wrapText="1"/>
    </xf>
    <xf numFmtId="0" fontId="14" fillId="0" borderId="57" xfId="0" applyFont="1" applyBorder="1" applyAlignment="1">
      <alignment horizontal="center" vertical="center"/>
    </xf>
    <xf numFmtId="0" fontId="14" fillId="0" borderId="57" xfId="0" applyFont="1" applyFill="1" applyBorder="1" applyAlignment="1">
      <alignment horizontal="center" vertical="center"/>
    </xf>
    <xf numFmtId="0" fontId="14" fillId="0" borderId="58" xfId="0" applyFont="1" applyFill="1" applyBorder="1" applyAlignment="1">
      <alignment horizontal="center" vertical="center"/>
    </xf>
    <xf numFmtId="0" fontId="30" fillId="0" borderId="57" xfId="0" applyFont="1" applyBorder="1" applyAlignment="1">
      <alignment horizontal="center" vertical="center" wrapText="1"/>
    </xf>
    <xf numFmtId="0" fontId="30" fillId="2" borderId="17" xfId="0" applyFont="1" applyFill="1" applyBorder="1" applyAlignment="1">
      <alignment horizontal="center" vertical="center"/>
    </xf>
    <xf numFmtId="0" fontId="13" fillId="0" borderId="32" xfId="0" applyFont="1" applyBorder="1" applyAlignment="1">
      <alignment vertical="center"/>
    </xf>
    <xf numFmtId="0" fontId="6" fillId="0" borderId="15" xfId="0" applyFont="1" applyFill="1" applyBorder="1" applyAlignment="1">
      <alignment horizontal="center" vertical="center"/>
    </xf>
    <xf numFmtId="0" fontId="6" fillId="0" borderId="45" xfId="0" applyFont="1" applyFill="1" applyBorder="1" applyAlignment="1">
      <alignment horizontal="center" vertical="center"/>
    </xf>
    <xf numFmtId="0" fontId="39" fillId="5" borderId="7" xfId="0" applyFont="1" applyFill="1" applyBorder="1" applyAlignment="1">
      <alignment horizontal="center" vertical="center" wrapText="1"/>
    </xf>
    <xf numFmtId="0" fontId="30" fillId="0" borderId="3" xfId="0" applyFont="1" applyFill="1" applyBorder="1" applyAlignment="1">
      <alignment horizontal="center" vertical="center"/>
    </xf>
    <xf numFmtId="0" fontId="6" fillId="0" borderId="19" xfId="0" applyFont="1" applyFill="1" applyBorder="1" applyAlignment="1">
      <alignment horizontal="center" vertical="center"/>
    </xf>
    <xf numFmtId="0" fontId="17" fillId="0" borderId="28" xfId="0" applyFont="1" applyBorder="1" applyAlignment="1">
      <alignment vertical="center"/>
    </xf>
    <xf numFmtId="0" fontId="6" fillId="0" borderId="9" xfId="0" applyFont="1" applyFill="1" applyBorder="1" applyAlignment="1">
      <alignment horizontal="center" vertical="center"/>
    </xf>
    <xf numFmtId="0" fontId="17" fillId="0" borderId="41" xfId="0" applyFont="1" applyBorder="1" applyAlignment="1">
      <alignment vertical="center"/>
    </xf>
    <xf numFmtId="0" fontId="39" fillId="0" borderId="22" xfId="0" applyFont="1" applyBorder="1" applyAlignment="1">
      <alignment horizontal="center" wrapText="1"/>
    </xf>
    <xf numFmtId="0" fontId="6" fillId="3" borderId="22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left"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27" xfId="0" applyFont="1" applyFill="1" applyBorder="1" applyAlignment="1">
      <alignment horizontal="center" vertical="center"/>
    </xf>
    <xf numFmtId="0" fontId="13" fillId="0" borderId="55" xfId="0" applyFont="1" applyBorder="1" applyAlignment="1">
      <alignment vertical="center"/>
    </xf>
    <xf numFmtId="0" fontId="6" fillId="0" borderId="2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5" borderId="7" xfId="0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38" fillId="0" borderId="28" xfId="0" applyFont="1" applyBorder="1" applyAlignment="1">
      <alignment vertical="center"/>
    </xf>
    <xf numFmtId="0" fontId="38" fillId="0" borderId="41" xfId="0" applyFont="1" applyBorder="1" applyAlignment="1">
      <alignment vertical="center"/>
    </xf>
    <xf numFmtId="0" fontId="14" fillId="0" borderId="3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13" fillId="0" borderId="30" xfId="0" applyFont="1" applyBorder="1" applyAlignment="1">
      <alignment vertical="center" wrapText="1"/>
    </xf>
    <xf numFmtId="0" fontId="17" fillId="5" borderId="28" xfId="0" applyFont="1" applyFill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0" fontId="13" fillId="0" borderId="30" xfId="0" applyFont="1" applyBorder="1" applyAlignment="1">
      <alignment horizontal="left" vertical="center" wrapText="1"/>
    </xf>
    <xf numFmtId="0" fontId="26" fillId="0" borderId="43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/>
    </xf>
    <xf numFmtId="0" fontId="26" fillId="0" borderId="21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left" vertical="center" wrapText="1"/>
    </xf>
    <xf numFmtId="0" fontId="13" fillId="0" borderId="43" xfId="0" applyFont="1" applyBorder="1" applyAlignment="1">
      <alignment horizontal="left" vertical="center" wrapText="1"/>
    </xf>
    <xf numFmtId="0" fontId="7" fillId="0" borderId="15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0" fillId="2" borderId="39" xfId="0" applyFont="1" applyFill="1" applyBorder="1" applyAlignment="1">
      <alignment horizontal="center" vertical="center"/>
    </xf>
    <xf numFmtId="0" fontId="30" fillId="2" borderId="48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30" fillId="2" borderId="1" xfId="0" applyFont="1" applyFill="1" applyBorder="1" applyAlignment="1">
      <alignment vertical="center" wrapText="1"/>
    </xf>
    <xf numFmtId="0" fontId="32" fillId="0" borderId="2" xfId="0" applyFont="1" applyBorder="1" applyAlignment="1">
      <alignment vertical="center" wrapText="1"/>
    </xf>
    <xf numFmtId="0" fontId="30" fillId="2" borderId="5" xfId="0" applyFont="1" applyFill="1" applyBorder="1" applyAlignment="1">
      <alignment vertical="center" wrapText="1"/>
    </xf>
    <xf numFmtId="0" fontId="32" fillId="0" borderId="6" xfId="0" applyFont="1" applyBorder="1" applyAlignment="1">
      <alignment vertical="center" wrapText="1"/>
    </xf>
    <xf numFmtId="0" fontId="30" fillId="2" borderId="3" xfId="0" applyFont="1" applyFill="1" applyBorder="1" applyAlignment="1">
      <alignment horizontal="center" vertical="center"/>
    </xf>
    <xf numFmtId="0" fontId="30" fillId="2" borderId="7" xfId="0" applyFont="1" applyFill="1" applyBorder="1" applyAlignment="1">
      <alignment horizontal="center" vertical="center"/>
    </xf>
    <xf numFmtId="0" fontId="30" fillId="2" borderId="3" xfId="0" applyFont="1" applyFill="1" applyBorder="1" applyAlignment="1">
      <alignment horizontal="center" vertical="center" wrapText="1"/>
    </xf>
    <xf numFmtId="0" fontId="30" fillId="2" borderId="7" xfId="0" applyFont="1" applyFill="1" applyBorder="1" applyAlignment="1"/>
    <xf numFmtId="0" fontId="30" fillId="2" borderId="5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2" fillId="0" borderId="46" xfId="1" applyFont="1" applyBorder="1" applyAlignment="1">
      <alignment horizontal="left" vertical="center"/>
    </xf>
    <xf numFmtId="0" fontId="19" fillId="0" borderId="46" xfId="1" applyBorder="1" applyAlignment="1">
      <alignment horizontal="left"/>
    </xf>
    <xf numFmtId="0" fontId="9" fillId="2" borderId="1" xfId="1" applyFont="1" applyFill="1" applyBorder="1" applyAlignment="1">
      <alignment horizontal="center" vertical="center" wrapText="1"/>
    </xf>
    <xf numFmtId="0" fontId="19" fillId="0" borderId="2" xfId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19" fillId="0" borderId="6" xfId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/>
    </xf>
    <xf numFmtId="0" fontId="9" fillId="2" borderId="7" xfId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/>
    <xf numFmtId="0" fontId="9" fillId="2" borderId="19" xfId="1" applyFont="1" applyFill="1" applyBorder="1" applyAlignment="1">
      <alignment horizontal="center" vertical="center"/>
    </xf>
    <xf numFmtId="0" fontId="31" fillId="0" borderId="0" xfId="0" applyFont="1" applyAlignment="1">
      <alignment horizontal="left" wrapText="1"/>
    </xf>
    <xf numFmtId="0" fontId="9" fillId="2" borderId="39" xfId="1" applyFont="1" applyFill="1" applyBorder="1" applyAlignment="1">
      <alignment horizontal="center" vertical="center"/>
    </xf>
    <xf numFmtId="0" fontId="9" fillId="2" borderId="48" xfId="1" applyFont="1" applyFill="1" applyBorder="1" applyAlignment="1">
      <alignment horizontal="center" vertical="center"/>
    </xf>
    <xf numFmtId="0" fontId="8" fillId="0" borderId="3" xfId="1" applyFont="1" applyFill="1" applyBorder="1" applyAlignment="1">
      <alignment horizontal="center" vertical="center" wrapText="1"/>
    </xf>
    <xf numFmtId="0" fontId="8" fillId="0" borderId="22" xfId="1" applyFont="1" applyFill="1" applyBorder="1" applyAlignment="1">
      <alignment horizontal="center" vertical="center" wrapText="1"/>
    </xf>
    <xf numFmtId="0" fontId="13" fillId="0" borderId="25" xfId="1" applyFont="1" applyFill="1" applyBorder="1" applyAlignment="1">
      <alignment vertical="center" wrapText="1"/>
    </xf>
    <xf numFmtId="0" fontId="17" fillId="0" borderId="28" xfId="1" applyFont="1" applyFill="1" applyBorder="1" applyAlignment="1">
      <alignment vertical="center" wrapText="1"/>
    </xf>
    <xf numFmtId="0" fontId="17" fillId="0" borderId="41" xfId="1" applyFont="1" applyFill="1" applyBorder="1" applyAlignment="1">
      <alignment vertical="center" wrapText="1"/>
    </xf>
    <xf numFmtId="0" fontId="8" fillId="0" borderId="8" xfId="1" applyFont="1" applyFill="1" applyBorder="1" applyAlignment="1">
      <alignment horizontal="center" vertical="center" wrapText="1"/>
    </xf>
    <xf numFmtId="0" fontId="8" fillId="0" borderId="7" xfId="1" applyFont="1" applyFill="1" applyBorder="1" applyAlignment="1">
      <alignment horizontal="center" vertical="center" wrapText="1"/>
    </xf>
    <xf numFmtId="0" fontId="13" fillId="0" borderId="30" xfId="1" applyFont="1" applyFill="1" applyBorder="1" applyAlignment="1">
      <alignment horizontal="left" vertical="center" wrapText="1"/>
    </xf>
    <xf numFmtId="0" fontId="13" fillId="0" borderId="43" xfId="1" applyFont="1" applyFill="1" applyBorder="1" applyAlignment="1">
      <alignment horizontal="left" vertical="center" wrapText="1"/>
    </xf>
    <xf numFmtId="0" fontId="13" fillId="0" borderId="30" xfId="0" applyFont="1" applyBorder="1" applyAlignment="1">
      <alignment horizontal="left" vertical="center" wrapText="1" shrinkToFit="1"/>
    </xf>
    <xf numFmtId="0" fontId="7" fillId="0" borderId="32" xfId="0" applyFont="1" applyBorder="1" applyAlignment="1">
      <alignment horizontal="left" vertical="center" wrapText="1" shrinkToFit="1"/>
    </xf>
    <xf numFmtId="0" fontId="16" fillId="0" borderId="4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13" fillId="0" borderId="33" xfId="0" applyFont="1" applyFill="1" applyBorder="1" applyAlignment="1">
      <alignment horizontal="left" vertical="center" wrapText="1"/>
    </xf>
    <xf numFmtId="0" fontId="13" fillId="0" borderId="41" xfId="0" applyFont="1" applyFill="1" applyBorder="1" applyAlignment="1">
      <alignment horizontal="left" vertical="center" wrapText="1"/>
    </xf>
    <xf numFmtId="0" fontId="26" fillId="0" borderId="3" xfId="0" applyFont="1" applyBorder="1" applyAlignment="1">
      <alignment horizontal="center" vertical="center" wrapText="1"/>
    </xf>
    <xf numFmtId="0" fontId="26" fillId="0" borderId="22" xfId="0" applyFont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3" fillId="0" borderId="30" xfId="0" applyFont="1" applyBorder="1" applyAlignment="1">
      <alignment horizontal="left" vertical="center"/>
    </xf>
    <xf numFmtId="0" fontId="13" fillId="0" borderId="32" xfId="0" applyFont="1" applyBorder="1" applyAlignment="1">
      <alignment horizontal="left" vertical="center"/>
    </xf>
    <xf numFmtId="0" fontId="13" fillId="0" borderId="43" xfId="0" applyFont="1" applyBorder="1" applyAlignment="1">
      <alignment horizontal="left" vertical="center"/>
    </xf>
    <xf numFmtId="0" fontId="16" fillId="0" borderId="3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 wrapText="1"/>
    </xf>
    <xf numFmtId="0" fontId="13" fillId="0" borderId="32" xfId="0" applyFont="1" applyBorder="1" applyAlignment="1">
      <alignment horizontal="left" vertical="center" wrapText="1" shrinkToFit="1"/>
    </xf>
    <xf numFmtId="0" fontId="13" fillId="0" borderId="43" xfId="0" applyFont="1" applyBorder="1" applyAlignment="1">
      <alignment horizontal="left" vertical="center" wrapText="1" shrinkToFit="1"/>
    </xf>
    <xf numFmtId="0" fontId="15" fillId="0" borderId="30" xfId="0" applyFont="1" applyBorder="1" applyAlignment="1">
      <alignment horizontal="left" vertical="center" wrapText="1"/>
    </xf>
    <xf numFmtId="0" fontId="15" fillId="0" borderId="43" xfId="0" applyFont="1" applyBorder="1" applyAlignment="1">
      <alignment horizontal="left" vertical="center" wrapText="1"/>
    </xf>
    <xf numFmtId="0" fontId="26" fillId="0" borderId="4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/>
    </xf>
    <xf numFmtId="0" fontId="16" fillId="0" borderId="21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 shrinkToFit="1"/>
    </xf>
    <xf numFmtId="0" fontId="14" fillId="0" borderId="40" xfId="0" applyFont="1" applyBorder="1" applyAlignment="1">
      <alignment horizontal="center" vertical="center" wrapText="1" shrinkToFit="1"/>
    </xf>
    <xf numFmtId="0" fontId="16" fillId="0" borderId="22" xfId="0" applyFont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/>
    </xf>
    <xf numFmtId="0" fontId="16" fillId="0" borderId="15" xfId="0" applyFont="1" applyFill="1" applyBorder="1" applyAlignment="1">
      <alignment horizontal="center" vertical="center"/>
    </xf>
    <xf numFmtId="0" fontId="26" fillId="0" borderId="21" xfId="0" applyFon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0" fontId="14" fillId="0" borderId="40" xfId="0" applyFont="1" applyFill="1" applyBorder="1" applyAlignment="1">
      <alignment horizontal="center" vertical="center"/>
    </xf>
    <xf numFmtId="0" fontId="14" fillId="0" borderId="26" xfId="0" applyFont="1" applyFill="1" applyBorder="1" applyAlignment="1">
      <alignment horizontal="center" vertical="center"/>
    </xf>
    <xf numFmtId="0" fontId="14" fillId="0" borderId="42" xfId="0" applyFont="1" applyFill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0" fontId="14" fillId="0" borderId="26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26" fillId="0" borderId="20" xfId="0" applyFont="1" applyBorder="1" applyAlignment="1">
      <alignment horizontal="left" vertical="center" wrapText="1"/>
    </xf>
    <xf numFmtId="0" fontId="26" fillId="0" borderId="21" xfId="0" applyFont="1" applyBorder="1" applyAlignment="1">
      <alignment horizontal="center" vertical="center" wrapText="1"/>
    </xf>
    <xf numFmtId="0" fontId="13" fillId="0" borderId="25" xfId="0" applyFont="1" applyBorder="1" applyAlignment="1">
      <alignment horizontal="left" vertical="center" wrapText="1"/>
    </xf>
    <xf numFmtId="0" fontId="7" fillId="0" borderId="32" xfId="0" applyFont="1" applyBorder="1" applyAlignment="1">
      <alignment horizontal="left" vertical="center" wrapText="1"/>
    </xf>
    <xf numFmtId="0" fontId="7" fillId="0" borderId="30" xfId="0" applyFont="1" applyBorder="1" applyAlignment="1">
      <alignment horizontal="left" vertical="center" wrapText="1"/>
    </xf>
    <xf numFmtId="0" fontId="7" fillId="0" borderId="43" xfId="0" applyFont="1" applyBorder="1" applyAlignment="1">
      <alignment horizontal="left" vertical="center" wrapText="1"/>
    </xf>
    <xf numFmtId="0" fontId="7" fillId="0" borderId="13" xfId="0" applyFont="1" applyBorder="1" applyAlignment="1">
      <alignment horizontal="left" vertical="center" wrapText="1"/>
    </xf>
    <xf numFmtId="0" fontId="26" fillId="0" borderId="13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26" fillId="0" borderId="32" xfId="0" applyFont="1" applyBorder="1" applyAlignment="1">
      <alignment horizontal="left" vertical="center" wrapText="1"/>
    </xf>
    <xf numFmtId="0" fontId="13" fillId="0" borderId="30" xfId="0" applyFont="1" applyFill="1" applyBorder="1" applyAlignment="1">
      <alignment horizontal="left" vertical="center" wrapText="1"/>
    </xf>
    <xf numFmtId="0" fontId="13" fillId="0" borderId="43" xfId="0" applyFont="1" applyFill="1" applyBorder="1" applyAlignment="1">
      <alignment horizontal="left" vertical="center" wrapText="1"/>
    </xf>
    <xf numFmtId="0" fontId="16" fillId="0" borderId="8" xfId="0" applyFont="1" applyFill="1" applyBorder="1" applyAlignment="1">
      <alignment horizontal="center" vertical="center"/>
    </xf>
    <xf numFmtId="0" fontId="16" fillId="0" borderId="12" xfId="0" applyFont="1" applyFill="1" applyBorder="1" applyAlignment="1">
      <alignment horizontal="center" vertical="center"/>
    </xf>
    <xf numFmtId="0" fontId="17" fillId="0" borderId="12" xfId="0" applyFont="1" applyBorder="1" applyAlignment="1">
      <alignment horizontal="left" vertical="center"/>
    </xf>
    <xf numFmtId="0" fontId="17" fillId="0" borderId="15" xfId="0" applyFont="1" applyBorder="1" applyAlignment="1">
      <alignment horizontal="left" vertical="center"/>
    </xf>
    <xf numFmtId="0" fontId="16" fillId="0" borderId="3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2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6" fillId="0" borderId="21" xfId="0" applyFont="1" applyFill="1" applyBorder="1" applyAlignment="1">
      <alignment horizontal="center" vertical="center"/>
    </xf>
    <xf numFmtId="0" fontId="14" fillId="0" borderId="12" xfId="0" applyFont="1" applyFill="1" applyBorder="1" applyAlignment="1">
      <alignment horizontal="center" vertical="center"/>
    </xf>
    <xf numFmtId="0" fontId="14" fillId="0" borderId="15" xfId="0" applyFont="1" applyFill="1" applyBorder="1" applyAlignment="1">
      <alignment horizontal="center" vertical="center"/>
    </xf>
    <xf numFmtId="0" fontId="14" fillId="0" borderId="8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0" fontId="33" fillId="0" borderId="2" xfId="0" applyFont="1" applyBorder="1" applyAlignment="1">
      <alignment horizontal="center" vertical="center" wrapText="1"/>
    </xf>
    <xf numFmtId="0" fontId="30" fillId="2" borderId="5" xfId="0" applyFont="1" applyFill="1" applyBorder="1" applyAlignment="1">
      <alignment horizontal="center" vertical="center" wrapText="1"/>
    </xf>
    <xf numFmtId="0" fontId="33" fillId="0" borderId="6" xfId="0" applyFont="1" applyBorder="1" applyAlignment="1">
      <alignment horizontal="center" vertical="center" wrapText="1"/>
    </xf>
    <xf numFmtId="0" fontId="30" fillId="2" borderId="18" xfId="0" applyFont="1" applyFill="1" applyBorder="1" applyAlignment="1">
      <alignment horizontal="center" vertical="center"/>
    </xf>
    <xf numFmtId="0" fontId="30" fillId="2" borderId="14" xfId="0" applyFont="1" applyFill="1" applyBorder="1" applyAlignment="1">
      <alignment horizontal="center" vertical="center"/>
    </xf>
    <xf numFmtId="0" fontId="30" fillId="2" borderId="34" xfId="0" applyFont="1" applyFill="1" applyBorder="1" applyAlignment="1">
      <alignment horizontal="center" vertical="center"/>
    </xf>
    <xf numFmtId="0" fontId="30" fillId="2" borderId="53" xfId="0" applyFont="1" applyFill="1" applyBorder="1" applyAlignment="1">
      <alignment horizontal="center" vertical="center"/>
    </xf>
    <xf numFmtId="0" fontId="2" fillId="0" borderId="46" xfId="0" applyFont="1" applyBorder="1" applyAlignment="1">
      <alignment vertical="center"/>
    </xf>
    <xf numFmtId="0" fontId="0" fillId="0" borderId="46" xfId="0" applyBorder="1" applyAlignment="1"/>
    <xf numFmtId="0" fontId="4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/>
    <xf numFmtId="0" fontId="4" fillId="2" borderId="19" xfId="0" applyFont="1" applyFill="1" applyBorder="1" applyAlignment="1">
      <alignment horizontal="center" vertical="center"/>
    </xf>
    <xf numFmtId="0" fontId="20" fillId="0" borderId="7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30" fillId="0" borderId="15" xfId="0" applyFont="1" applyFill="1" applyBorder="1" applyAlignment="1">
      <alignment horizontal="center" vertical="center"/>
    </xf>
    <xf numFmtId="0" fontId="30" fillId="0" borderId="21" xfId="0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 vertical="center" wrapText="1"/>
    </xf>
    <xf numFmtId="0" fontId="21" fillId="0" borderId="22" xfId="0" applyFont="1" applyBorder="1" applyAlignment="1">
      <alignment horizontal="center" vertical="center" wrapText="1"/>
    </xf>
    <xf numFmtId="0" fontId="37" fillId="0" borderId="30" xfId="0" applyFont="1" applyBorder="1" applyAlignment="1">
      <alignment horizontal="left" vertical="center" wrapText="1"/>
    </xf>
    <xf numFmtId="0" fontId="37" fillId="0" borderId="32" xfId="0" applyFont="1" applyBorder="1" applyAlignment="1">
      <alignment horizontal="left" vertical="center" wrapText="1"/>
    </xf>
    <xf numFmtId="0" fontId="37" fillId="0" borderId="43" xfId="0" applyFont="1" applyBorder="1" applyAlignment="1">
      <alignment horizontal="left" vertical="center" wrapText="1"/>
    </xf>
    <xf numFmtId="0" fontId="21" fillId="0" borderId="30" xfId="0" applyFont="1" applyBorder="1" applyAlignment="1">
      <alignment horizontal="left" vertical="center" wrapText="1"/>
    </xf>
    <xf numFmtId="0" fontId="21" fillId="0" borderId="43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22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1" fillId="0" borderId="33" xfId="0" applyFont="1" applyBorder="1" applyAlignment="1">
      <alignment vertical="center" wrapText="1"/>
    </xf>
    <xf numFmtId="0" fontId="0" fillId="0" borderId="28" xfId="0" applyBorder="1" applyAlignment="1">
      <alignment vertical="center" wrapText="1"/>
    </xf>
    <xf numFmtId="0" fontId="0" fillId="0" borderId="41" xfId="0" applyBorder="1" applyAlignment="1">
      <alignment vertical="center" wrapText="1"/>
    </xf>
    <xf numFmtId="0" fontId="21" fillId="0" borderId="32" xfId="0" applyFont="1" applyBorder="1" applyAlignment="1">
      <alignment horizontal="left" vertical="center" wrapText="1"/>
    </xf>
    <xf numFmtId="0" fontId="21" fillId="0" borderId="25" xfId="0" applyFont="1" applyBorder="1" applyAlignment="1">
      <alignment horizontal="left" vertical="center" wrapText="1"/>
    </xf>
    <xf numFmtId="0" fontId="21" fillId="0" borderId="8" xfId="0" applyFont="1" applyBorder="1" applyAlignment="1">
      <alignment horizontal="center" vertical="center" wrapText="1"/>
    </xf>
    <xf numFmtId="0" fontId="21" fillId="0" borderId="0" xfId="0" applyFont="1" applyAlignment="1">
      <alignment horizontal="left"/>
    </xf>
    <xf numFmtId="0" fontId="23" fillId="0" borderId="33" xfId="0" applyFont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 wrapText="1"/>
    </xf>
    <xf numFmtId="0" fontId="21" fillId="0" borderId="7" xfId="0" applyFont="1" applyBorder="1" applyAlignment="1">
      <alignment horizontal="center" vertical="center" wrapText="1"/>
    </xf>
    <xf numFmtId="0" fontId="24" fillId="2" borderId="18" xfId="0" applyFont="1" applyFill="1" applyBorder="1" applyAlignment="1">
      <alignment horizontal="center" vertical="center" wrapText="1"/>
    </xf>
    <xf numFmtId="0" fontId="24" fillId="2" borderId="14" xfId="0" applyFont="1" applyFill="1" applyBorder="1" applyAlignment="1"/>
    <xf numFmtId="0" fontId="24" fillId="2" borderId="3" xfId="0" applyFont="1" applyFill="1" applyBorder="1" applyAlignment="1">
      <alignment horizontal="center" vertical="center"/>
    </xf>
    <xf numFmtId="0" fontId="24" fillId="2" borderId="19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2" borderId="39" xfId="0" applyFont="1" applyFill="1" applyBorder="1" applyAlignment="1">
      <alignment horizontal="center" vertical="center"/>
    </xf>
    <xf numFmtId="0" fontId="4" fillId="2" borderId="48" xfId="0" applyFont="1" applyFill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0" fontId="18" fillId="0" borderId="22" xfId="0" applyFont="1" applyBorder="1" applyAlignment="1">
      <alignment horizontal="center" vertical="center" wrapText="1"/>
    </xf>
    <xf numFmtId="0" fontId="23" fillId="0" borderId="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22" xfId="0" applyFont="1" applyBorder="1" applyAlignment="1">
      <alignment horizontal="center" vertical="center" wrapText="1"/>
    </xf>
    <xf numFmtId="0" fontId="23" fillId="0" borderId="8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23" fillId="0" borderId="7" xfId="0" applyFont="1" applyBorder="1" applyAlignment="1">
      <alignment horizontal="center" vertical="center" wrapText="1"/>
    </xf>
    <xf numFmtId="0" fontId="23" fillId="0" borderId="22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21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7" fillId="0" borderId="7" xfId="0" applyFont="1" applyBorder="1" applyAlignment="1">
      <alignment horizontal="center" vertical="center" wrapText="1"/>
    </xf>
    <xf numFmtId="0" fontId="27" fillId="0" borderId="22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7" xfId="0" applyFont="1" applyBorder="1" applyAlignment="1">
      <alignment horizontal="center" vertical="center" wrapText="1"/>
    </xf>
    <xf numFmtId="0" fontId="29" fillId="0" borderId="1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22" xfId="0" applyFont="1" applyBorder="1" applyAlignment="1">
      <alignment horizontal="center" vertical="center" wrapText="1"/>
    </xf>
    <xf numFmtId="0" fontId="16" fillId="0" borderId="33" xfId="0" applyFont="1" applyBorder="1" applyAlignment="1">
      <alignment horizontal="left" vertical="center" wrapText="1"/>
    </xf>
    <xf numFmtId="0" fontId="16" fillId="0" borderId="28" xfId="0" applyFont="1" applyBorder="1" applyAlignment="1">
      <alignment horizontal="left" vertical="center" wrapText="1"/>
    </xf>
    <xf numFmtId="0" fontId="16" fillId="0" borderId="41" xfId="0" applyFont="1" applyBorder="1" applyAlignment="1">
      <alignment horizontal="left" vertical="center" wrapText="1"/>
    </xf>
    <xf numFmtId="0" fontId="21" fillId="0" borderId="33" xfId="0" applyFont="1" applyBorder="1" applyAlignment="1">
      <alignment horizontal="left" vertical="center" wrapText="1"/>
    </xf>
    <xf numFmtId="0" fontId="21" fillId="0" borderId="41" xfId="0" applyFont="1" applyBorder="1" applyAlignment="1">
      <alignment horizontal="left" vertical="center" wrapText="1"/>
    </xf>
    <xf numFmtId="0" fontId="21" fillId="0" borderId="29" xfId="0" applyFont="1" applyBorder="1" applyAlignment="1">
      <alignment horizontal="left" vertical="center" wrapText="1"/>
    </xf>
    <xf numFmtId="0" fontId="28" fillId="0" borderId="30" xfId="0" applyFont="1" applyBorder="1" applyAlignment="1">
      <alignment horizontal="left" vertical="center" wrapText="1"/>
    </xf>
    <xf numFmtId="0" fontId="28" fillId="0" borderId="32" xfId="0" applyFont="1" applyBorder="1" applyAlignment="1">
      <alignment horizontal="left" vertical="center" wrapText="1"/>
    </xf>
    <xf numFmtId="0" fontId="28" fillId="0" borderId="43" xfId="0" applyFont="1" applyBorder="1" applyAlignment="1">
      <alignment horizontal="left" vertical="center" wrapText="1"/>
    </xf>
    <xf numFmtId="0" fontId="21" fillId="0" borderId="28" xfId="0" applyFont="1" applyBorder="1" applyAlignment="1">
      <alignment horizontal="left" vertical="center" wrapText="1"/>
    </xf>
    <xf numFmtId="0" fontId="23" fillId="0" borderId="3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22" xfId="0" applyFont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21" fillId="0" borderId="29" xfId="0" applyFont="1" applyBorder="1" applyAlignment="1">
      <alignment vertical="center" wrapText="1"/>
    </xf>
    <xf numFmtId="0" fontId="0" fillId="0" borderId="32" xfId="0" applyBorder="1" applyAlignment="1">
      <alignment vertical="center" wrapText="1"/>
    </xf>
    <xf numFmtId="0" fontId="0" fillId="0" borderId="15" xfId="0" applyBorder="1" applyAlignment="1">
      <alignment horizontal="center" vertical="center" wrapText="1"/>
    </xf>
    <xf numFmtId="0" fontId="23" fillId="0" borderId="21" xfId="0" applyFont="1" applyBorder="1" applyAlignment="1">
      <alignment horizontal="center" vertical="center" wrapText="1"/>
    </xf>
    <xf numFmtId="0" fontId="21" fillId="0" borderId="13" xfId="0" applyFont="1" applyBorder="1" applyAlignment="1">
      <alignment vertical="center" wrapText="1"/>
    </xf>
    <xf numFmtId="0" fontId="0" fillId="0" borderId="13" xfId="0" applyBorder="1" applyAlignment="1">
      <alignment vertical="center" wrapText="1"/>
    </xf>
    <xf numFmtId="0" fontId="8" fillId="0" borderId="30" xfId="0" applyFont="1" applyBorder="1" applyAlignment="1">
      <alignment horizontal="center" vertical="center"/>
    </xf>
    <xf numFmtId="0" fontId="8" fillId="0" borderId="32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22" xfId="0" applyFont="1" applyBorder="1" applyAlignment="1">
      <alignment horizontal="center" vertical="center"/>
    </xf>
    <xf numFmtId="0" fontId="11" fillId="0" borderId="46" xfId="0" applyFont="1" applyBorder="1" applyAlignment="1"/>
    <xf numFmtId="0" fontId="12" fillId="0" borderId="2" xfId="0" applyFont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center" vertical="center"/>
    </xf>
    <xf numFmtId="0" fontId="16" fillId="0" borderId="7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15" fillId="0" borderId="32" xfId="0" applyFont="1" applyBorder="1" applyAlignment="1">
      <alignment horizontal="left" vertical="center" wrapText="1"/>
    </xf>
  </cellXfs>
  <cellStyles count="5">
    <cellStyle name="Normalny" xfId="0" builtinId="0"/>
    <cellStyle name="Normalny 2" xfId="1"/>
    <cellStyle name="Normalny 3" xfId="2"/>
    <cellStyle name="Normalny 4" xfId="3"/>
    <cellStyle name="Tekst objaśnienia 2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"/>
  <sheetViews>
    <sheetView topLeftCell="A22" workbookViewId="0">
      <selection activeCell="N14" sqref="N14"/>
    </sheetView>
  </sheetViews>
  <sheetFormatPr defaultRowHeight="15" x14ac:dyDescent="0.25"/>
  <cols>
    <col min="1" max="1" width="31.28515625" style="96" customWidth="1"/>
    <col min="2" max="2" width="3.85546875" style="5" customWidth="1"/>
    <col min="3" max="3" width="5.85546875" style="5" customWidth="1"/>
    <col min="4" max="4" width="13.5703125" style="17" customWidth="1"/>
    <col min="5" max="5" width="8" customWidth="1"/>
    <col min="6" max="6" width="10.28515625" customWidth="1"/>
    <col min="7" max="7" width="13.85546875" customWidth="1"/>
  </cols>
  <sheetData>
    <row r="1" spans="1:7" ht="15.75" customHeight="1" x14ac:dyDescent="0.25">
      <c r="A1" s="472" t="s">
        <v>139</v>
      </c>
      <c r="B1" s="472"/>
      <c r="C1" s="472"/>
      <c r="D1" s="472"/>
      <c r="E1" s="472"/>
      <c r="F1" s="472"/>
      <c r="G1" s="472"/>
    </row>
    <row r="2" spans="1:7" ht="15.75" x14ac:dyDescent="0.25">
      <c r="A2" s="472" t="s">
        <v>140</v>
      </c>
      <c r="B2" s="475"/>
      <c r="C2" s="475"/>
      <c r="D2" s="475"/>
      <c r="E2" s="475"/>
      <c r="F2" s="475"/>
      <c r="G2" s="475"/>
    </row>
    <row r="3" spans="1:7" ht="15.75" x14ac:dyDescent="0.25">
      <c r="A3" s="46"/>
      <c r="B3" s="58"/>
      <c r="C3" s="2"/>
      <c r="D3" s="3"/>
      <c r="E3" s="3"/>
      <c r="F3" s="3"/>
      <c r="G3" s="3"/>
    </row>
    <row r="4" spans="1:7" ht="15.75" x14ac:dyDescent="0.25">
      <c r="A4" s="472" t="s">
        <v>0</v>
      </c>
      <c r="B4" s="472"/>
      <c r="C4" s="472"/>
      <c r="D4" s="472"/>
      <c r="E4" s="472"/>
      <c r="F4" s="472"/>
      <c r="G4" s="472"/>
    </row>
    <row r="5" spans="1:7" ht="15.75" thickBot="1" x14ac:dyDescent="0.3"/>
    <row r="6" spans="1:7" x14ac:dyDescent="0.25">
      <c r="A6" s="476" t="s">
        <v>1</v>
      </c>
      <c r="B6" s="477"/>
      <c r="C6" s="480" t="s">
        <v>2</v>
      </c>
      <c r="D6" s="482" t="s">
        <v>3</v>
      </c>
      <c r="E6" s="480" t="s">
        <v>4</v>
      </c>
      <c r="F6" s="480"/>
      <c r="G6" s="484"/>
    </row>
    <row r="7" spans="1:7" x14ac:dyDescent="0.25">
      <c r="A7" s="478"/>
      <c r="B7" s="479"/>
      <c r="C7" s="481"/>
      <c r="D7" s="483"/>
      <c r="E7" s="98" t="s">
        <v>5</v>
      </c>
      <c r="F7" s="98" t="s">
        <v>6</v>
      </c>
      <c r="G7" s="75" t="s">
        <v>7</v>
      </c>
    </row>
    <row r="8" spans="1:7" ht="15.75" thickBot="1" x14ac:dyDescent="0.3">
      <c r="A8" s="473">
        <v>1</v>
      </c>
      <c r="B8" s="474"/>
      <c r="C8" s="77">
        <v>2</v>
      </c>
      <c r="D8" s="77">
        <v>3</v>
      </c>
      <c r="E8" s="77">
        <v>4</v>
      </c>
      <c r="F8" s="77">
        <v>5</v>
      </c>
      <c r="G8" s="416">
        <v>6</v>
      </c>
    </row>
    <row r="9" spans="1:7" ht="15.75" x14ac:dyDescent="0.25">
      <c r="A9" s="110" t="s">
        <v>8</v>
      </c>
      <c r="B9" s="467" t="s">
        <v>9</v>
      </c>
      <c r="C9" s="403" t="s">
        <v>10</v>
      </c>
      <c r="D9" s="403">
        <v>90</v>
      </c>
      <c r="E9" s="421">
        <v>1</v>
      </c>
      <c r="F9" s="379">
        <f>CEILING(D9/35,1)</f>
        <v>3</v>
      </c>
      <c r="G9" s="422">
        <f t="shared" ref="G9:G15" si="0">CEILING(D9/20,1)</f>
        <v>5</v>
      </c>
    </row>
    <row r="10" spans="1:7" ht="15.75" x14ac:dyDescent="0.25">
      <c r="A10" s="122" t="s">
        <v>23</v>
      </c>
      <c r="B10" s="468"/>
      <c r="C10" s="471" t="s">
        <v>11</v>
      </c>
      <c r="D10" s="119">
        <v>63</v>
      </c>
      <c r="E10" s="119">
        <v>1</v>
      </c>
      <c r="F10" s="119">
        <f t="shared" ref="F10:F15" si="1">CEILING(D10/35,1)</f>
        <v>2</v>
      </c>
      <c r="G10" s="120">
        <f t="shared" si="0"/>
        <v>4</v>
      </c>
    </row>
    <row r="11" spans="1:7" ht="15.75" x14ac:dyDescent="0.25">
      <c r="A11" s="423" t="s">
        <v>142</v>
      </c>
      <c r="B11" s="468"/>
      <c r="C11" s="471"/>
      <c r="D11" s="367">
        <v>31</v>
      </c>
      <c r="E11" s="367">
        <v>1</v>
      </c>
      <c r="F11" s="380">
        <f t="shared" si="1"/>
        <v>1</v>
      </c>
      <c r="G11" s="424">
        <f t="shared" si="0"/>
        <v>2</v>
      </c>
    </row>
    <row r="12" spans="1:7" ht="15.75" x14ac:dyDescent="0.25">
      <c r="A12" s="423" t="s">
        <v>143</v>
      </c>
      <c r="B12" s="468"/>
      <c r="C12" s="471"/>
      <c r="D12" s="367">
        <v>32</v>
      </c>
      <c r="E12" s="367">
        <v>1</v>
      </c>
      <c r="F12" s="380">
        <f t="shared" si="1"/>
        <v>1</v>
      </c>
      <c r="G12" s="424">
        <f t="shared" si="0"/>
        <v>2</v>
      </c>
    </row>
    <row r="13" spans="1:7" ht="15.75" x14ac:dyDescent="0.25">
      <c r="A13" s="122" t="s">
        <v>23</v>
      </c>
      <c r="B13" s="468"/>
      <c r="C13" s="461" t="s">
        <v>11</v>
      </c>
      <c r="D13" s="420">
        <v>54</v>
      </c>
      <c r="E13" s="119">
        <v>1</v>
      </c>
      <c r="F13" s="119">
        <f t="shared" si="1"/>
        <v>2</v>
      </c>
      <c r="G13" s="120">
        <f t="shared" si="0"/>
        <v>3</v>
      </c>
    </row>
    <row r="14" spans="1:7" ht="15.75" x14ac:dyDescent="0.25">
      <c r="A14" s="423" t="s">
        <v>114</v>
      </c>
      <c r="B14" s="468"/>
      <c r="C14" s="461"/>
      <c r="D14" s="366">
        <v>23</v>
      </c>
      <c r="E14" s="367">
        <v>1</v>
      </c>
      <c r="F14" s="380">
        <f t="shared" si="1"/>
        <v>1</v>
      </c>
      <c r="G14" s="424">
        <f t="shared" si="0"/>
        <v>2</v>
      </c>
    </row>
    <row r="15" spans="1:7" ht="16.5" thickBot="1" x14ac:dyDescent="0.3">
      <c r="A15" s="425" t="s">
        <v>115</v>
      </c>
      <c r="B15" s="469"/>
      <c r="C15" s="462"/>
      <c r="D15" s="426">
        <v>31</v>
      </c>
      <c r="E15" s="427">
        <v>1</v>
      </c>
      <c r="F15" s="368">
        <f t="shared" si="1"/>
        <v>1</v>
      </c>
      <c r="G15" s="428">
        <f t="shared" si="0"/>
        <v>2</v>
      </c>
    </row>
    <row r="16" spans="1:7" ht="15.75" x14ac:dyDescent="0.25">
      <c r="A16" s="417" t="s">
        <v>8</v>
      </c>
      <c r="B16" s="460" t="s">
        <v>13</v>
      </c>
      <c r="C16" s="284" t="s">
        <v>10</v>
      </c>
      <c r="D16" s="365">
        <v>70</v>
      </c>
      <c r="E16" s="365">
        <v>1</v>
      </c>
      <c r="F16" s="418">
        <f t="shared" ref="F16:F37" si="2">CEILING(D16/35,1)</f>
        <v>2</v>
      </c>
      <c r="G16" s="419">
        <f t="shared" ref="G16:G37" si="3">CEILING(D16/20,1)</f>
        <v>4</v>
      </c>
    </row>
    <row r="17" spans="1:7" ht="15.75" x14ac:dyDescent="0.25">
      <c r="A17" s="122" t="s">
        <v>23</v>
      </c>
      <c r="B17" s="460"/>
      <c r="C17" s="463" t="s">
        <v>11</v>
      </c>
      <c r="D17" s="119">
        <f>SUM(D18:D20)</f>
        <v>59</v>
      </c>
      <c r="E17" s="200">
        <v>1</v>
      </c>
      <c r="F17" s="200">
        <f t="shared" si="2"/>
        <v>2</v>
      </c>
      <c r="G17" s="157">
        <f t="shared" si="3"/>
        <v>3</v>
      </c>
    </row>
    <row r="18" spans="1:7" ht="15.75" x14ac:dyDescent="0.25">
      <c r="A18" s="182" t="s">
        <v>117</v>
      </c>
      <c r="B18" s="460"/>
      <c r="C18" s="464"/>
      <c r="D18" s="367">
        <v>16</v>
      </c>
      <c r="E18" s="187">
        <v>1</v>
      </c>
      <c r="F18" s="187">
        <f t="shared" si="2"/>
        <v>1</v>
      </c>
      <c r="G18" s="7">
        <f t="shared" si="3"/>
        <v>1</v>
      </c>
    </row>
    <row r="19" spans="1:7" ht="15.75" x14ac:dyDescent="0.25">
      <c r="A19" s="182" t="s">
        <v>116</v>
      </c>
      <c r="B19" s="460"/>
      <c r="C19" s="464"/>
      <c r="D19" s="367">
        <v>22</v>
      </c>
      <c r="E19" s="185">
        <v>1</v>
      </c>
      <c r="F19" s="185">
        <f t="shared" si="2"/>
        <v>1</v>
      </c>
      <c r="G19" s="11">
        <f t="shared" si="3"/>
        <v>2</v>
      </c>
    </row>
    <row r="20" spans="1:7" ht="16.5" thickBot="1" x14ac:dyDescent="0.3">
      <c r="A20" s="199" t="s">
        <v>136</v>
      </c>
      <c r="B20" s="470"/>
      <c r="C20" s="466"/>
      <c r="D20" s="367">
        <v>21</v>
      </c>
      <c r="E20" s="186">
        <v>1</v>
      </c>
      <c r="F20" s="186">
        <f t="shared" si="2"/>
        <v>1</v>
      </c>
      <c r="G20" s="198">
        <f t="shared" si="3"/>
        <v>2</v>
      </c>
    </row>
    <row r="21" spans="1:7" ht="16.5" thickBot="1" x14ac:dyDescent="0.3">
      <c r="A21" s="432" t="s">
        <v>155</v>
      </c>
      <c r="B21" s="202"/>
      <c r="C21" s="196" t="s">
        <v>10</v>
      </c>
      <c r="D21" s="203">
        <v>60</v>
      </c>
      <c r="E21" s="196">
        <v>1</v>
      </c>
      <c r="F21" s="196">
        <f t="shared" si="2"/>
        <v>2</v>
      </c>
      <c r="G21" s="197">
        <f t="shared" si="3"/>
        <v>3</v>
      </c>
    </row>
    <row r="22" spans="1:7" ht="15.75" x14ac:dyDescent="0.25">
      <c r="A22" s="201" t="s">
        <v>14</v>
      </c>
      <c r="B22" s="460" t="s">
        <v>9</v>
      </c>
      <c r="C22" s="185" t="s">
        <v>10</v>
      </c>
      <c r="D22" s="185">
        <v>70</v>
      </c>
      <c r="E22" s="149">
        <v>1</v>
      </c>
      <c r="F22" s="149">
        <f t="shared" si="2"/>
        <v>2</v>
      </c>
      <c r="G22" s="11">
        <f t="shared" si="3"/>
        <v>4</v>
      </c>
    </row>
    <row r="23" spans="1:7" ht="15.75" x14ac:dyDescent="0.25">
      <c r="A23" s="429" t="s">
        <v>124</v>
      </c>
      <c r="B23" s="460"/>
      <c r="C23" s="283" t="s">
        <v>11</v>
      </c>
      <c r="D23" s="430">
        <v>60</v>
      </c>
      <c r="E23" s="430">
        <v>1</v>
      </c>
      <c r="F23" s="430">
        <f t="shared" si="2"/>
        <v>2</v>
      </c>
      <c r="G23" s="431">
        <f t="shared" si="3"/>
        <v>3</v>
      </c>
    </row>
    <row r="24" spans="1:7" ht="15.75" x14ac:dyDescent="0.25">
      <c r="A24" s="121" t="s">
        <v>23</v>
      </c>
      <c r="B24" s="460"/>
      <c r="C24" s="463" t="s">
        <v>12</v>
      </c>
      <c r="D24" s="118">
        <v>61</v>
      </c>
      <c r="E24" s="118">
        <v>1</v>
      </c>
      <c r="F24" s="119">
        <f t="shared" si="2"/>
        <v>2</v>
      </c>
      <c r="G24" s="120">
        <f t="shared" si="3"/>
        <v>4</v>
      </c>
    </row>
    <row r="25" spans="1:7" ht="15.75" x14ac:dyDescent="0.25">
      <c r="A25" s="153" t="s">
        <v>124</v>
      </c>
      <c r="B25" s="460"/>
      <c r="C25" s="464"/>
      <c r="D25" s="377">
        <v>49</v>
      </c>
      <c r="E25" s="125">
        <v>1</v>
      </c>
      <c r="F25" s="147">
        <f t="shared" si="2"/>
        <v>2</v>
      </c>
      <c r="G25" s="7">
        <f t="shared" si="3"/>
        <v>3</v>
      </c>
    </row>
    <row r="26" spans="1:7" ht="16.5" thickBot="1" x14ac:dyDescent="0.3">
      <c r="A26" s="153" t="s">
        <v>125</v>
      </c>
      <c r="B26" s="460"/>
      <c r="C26" s="465"/>
      <c r="D26" s="377">
        <v>13</v>
      </c>
      <c r="E26" s="62">
        <v>1</v>
      </c>
      <c r="F26" s="147">
        <f t="shared" si="2"/>
        <v>1</v>
      </c>
      <c r="G26" s="7">
        <f t="shared" si="3"/>
        <v>1</v>
      </c>
    </row>
    <row r="27" spans="1:7" ht="24" customHeight="1" x14ac:dyDescent="0.25">
      <c r="A27" s="445" t="s">
        <v>15</v>
      </c>
      <c r="B27" s="455" t="s">
        <v>9</v>
      </c>
      <c r="C27" s="12" t="s">
        <v>10</v>
      </c>
      <c r="D27" s="64">
        <v>15</v>
      </c>
      <c r="E27" s="64">
        <v>1</v>
      </c>
      <c r="F27" s="64">
        <f t="shared" si="2"/>
        <v>1</v>
      </c>
      <c r="G27" s="8">
        <f t="shared" si="3"/>
        <v>1</v>
      </c>
    </row>
    <row r="28" spans="1:7" ht="24" customHeight="1" x14ac:dyDescent="0.25">
      <c r="A28" s="458"/>
      <c r="B28" s="456"/>
      <c r="C28" s="210" t="s">
        <v>11</v>
      </c>
      <c r="D28" s="191">
        <v>8</v>
      </c>
      <c r="E28" s="191">
        <v>1</v>
      </c>
      <c r="F28" s="191">
        <f t="shared" si="2"/>
        <v>1</v>
      </c>
      <c r="G28" s="11">
        <f t="shared" si="3"/>
        <v>1</v>
      </c>
    </row>
    <row r="29" spans="1:7" ht="16.5" thickBot="1" x14ac:dyDescent="0.3">
      <c r="A29" s="459"/>
      <c r="B29" s="457"/>
      <c r="C29" s="211" t="s">
        <v>12</v>
      </c>
      <c r="D29" s="188">
        <v>5</v>
      </c>
      <c r="E29" s="188">
        <v>1</v>
      </c>
      <c r="F29" s="188">
        <f t="shared" si="2"/>
        <v>1</v>
      </c>
      <c r="G29" s="143">
        <f t="shared" si="3"/>
        <v>1</v>
      </c>
    </row>
    <row r="30" spans="1:7" ht="15.75" x14ac:dyDescent="0.25">
      <c r="A30" s="445" t="s">
        <v>16</v>
      </c>
      <c r="B30" s="452" t="s">
        <v>9</v>
      </c>
      <c r="C30" s="64" t="s">
        <v>10</v>
      </c>
      <c r="D30" s="64">
        <v>15</v>
      </c>
      <c r="E30" s="184">
        <v>1</v>
      </c>
      <c r="F30" s="64">
        <f t="shared" si="2"/>
        <v>1</v>
      </c>
      <c r="G30" s="8">
        <f t="shared" si="3"/>
        <v>1</v>
      </c>
    </row>
    <row r="31" spans="1:7" ht="15.75" x14ac:dyDescent="0.25">
      <c r="A31" s="458"/>
      <c r="B31" s="453"/>
      <c r="C31" s="191" t="s">
        <v>11</v>
      </c>
      <c r="D31" s="191">
        <v>11</v>
      </c>
      <c r="E31" s="190">
        <v>1</v>
      </c>
      <c r="F31" s="191">
        <f t="shared" si="2"/>
        <v>1</v>
      </c>
      <c r="G31" s="11">
        <f t="shared" si="3"/>
        <v>1</v>
      </c>
    </row>
    <row r="32" spans="1:7" ht="16.5" thickBot="1" x14ac:dyDescent="0.3">
      <c r="A32" s="459"/>
      <c r="B32" s="454"/>
      <c r="C32" s="175" t="s">
        <v>12</v>
      </c>
      <c r="D32" s="189">
        <v>6</v>
      </c>
      <c r="E32" s="175">
        <v>1</v>
      </c>
      <c r="F32" s="175">
        <f t="shared" si="2"/>
        <v>1</v>
      </c>
      <c r="G32" s="10">
        <f t="shared" si="3"/>
        <v>1</v>
      </c>
    </row>
    <row r="33" spans="1:7" ht="15.75" x14ac:dyDescent="0.25">
      <c r="A33" s="445" t="s">
        <v>50</v>
      </c>
      <c r="B33" s="449" t="s">
        <v>9</v>
      </c>
      <c r="C33" s="79" t="s">
        <v>10</v>
      </c>
      <c r="D33" s="41">
        <v>15</v>
      </c>
      <c r="E33" s="41">
        <v>1</v>
      </c>
      <c r="F33" s="64">
        <f t="shared" si="2"/>
        <v>1</v>
      </c>
      <c r="G33" s="8">
        <f t="shared" si="3"/>
        <v>1</v>
      </c>
    </row>
    <row r="34" spans="1:7" ht="15.75" x14ac:dyDescent="0.25">
      <c r="A34" s="458"/>
      <c r="B34" s="450"/>
      <c r="C34" s="192" t="s">
        <v>11</v>
      </c>
      <c r="D34" s="193">
        <v>6</v>
      </c>
      <c r="E34" s="193">
        <v>1</v>
      </c>
      <c r="F34" s="191">
        <f t="shared" si="2"/>
        <v>1</v>
      </c>
      <c r="G34" s="11">
        <f t="shared" si="3"/>
        <v>1</v>
      </c>
    </row>
    <row r="35" spans="1:7" ht="16.5" thickBot="1" x14ac:dyDescent="0.3">
      <c r="A35" s="459"/>
      <c r="B35" s="451"/>
      <c r="C35" s="80" t="s">
        <v>12</v>
      </c>
      <c r="D35" s="178">
        <v>6</v>
      </c>
      <c r="E35" s="150">
        <v>1</v>
      </c>
      <c r="F35" s="147">
        <f t="shared" si="2"/>
        <v>1</v>
      </c>
      <c r="G35" s="7">
        <f t="shared" si="3"/>
        <v>1</v>
      </c>
    </row>
    <row r="36" spans="1:7" ht="15.75" x14ac:dyDescent="0.25">
      <c r="A36" s="445" t="s">
        <v>50</v>
      </c>
      <c r="B36" s="447" t="s">
        <v>13</v>
      </c>
      <c r="C36" s="79" t="s">
        <v>10</v>
      </c>
      <c r="D36" s="41">
        <v>15</v>
      </c>
      <c r="E36" s="41">
        <v>1</v>
      </c>
      <c r="F36" s="64">
        <f t="shared" si="2"/>
        <v>1</v>
      </c>
      <c r="G36" s="8">
        <f t="shared" si="3"/>
        <v>1</v>
      </c>
    </row>
    <row r="37" spans="1:7" ht="16.5" thickBot="1" x14ac:dyDescent="0.3">
      <c r="A37" s="446"/>
      <c r="B37" s="448"/>
      <c r="C37" s="154" t="s">
        <v>11</v>
      </c>
      <c r="D37" s="179">
        <v>0</v>
      </c>
      <c r="E37" s="151">
        <v>1</v>
      </c>
      <c r="F37" s="148">
        <f t="shared" si="2"/>
        <v>0</v>
      </c>
      <c r="G37" s="10">
        <f t="shared" si="3"/>
        <v>0</v>
      </c>
    </row>
    <row r="38" spans="1:7" x14ac:dyDescent="0.25">
      <c r="A38" s="97" t="s">
        <v>17</v>
      </c>
      <c r="B38" s="14"/>
    </row>
    <row r="39" spans="1:7" x14ac:dyDescent="0.25">
      <c r="A39" s="46" t="s">
        <v>18</v>
      </c>
      <c r="B39" s="14"/>
      <c r="G39" s="15"/>
    </row>
    <row r="40" spans="1:7" x14ac:dyDescent="0.25">
      <c r="A40" s="46"/>
      <c r="B40" s="14"/>
      <c r="G40" s="15"/>
    </row>
  </sheetData>
  <mergeCells count="23">
    <mergeCell ref="A1:G1"/>
    <mergeCell ref="A8:B8"/>
    <mergeCell ref="A2:G2"/>
    <mergeCell ref="A6:B7"/>
    <mergeCell ref="C6:C7"/>
    <mergeCell ref="D6:D7"/>
    <mergeCell ref="E6:G6"/>
    <mergeCell ref="A4:G4"/>
    <mergeCell ref="B22:B26"/>
    <mergeCell ref="C13:C15"/>
    <mergeCell ref="C24:C26"/>
    <mergeCell ref="C17:C20"/>
    <mergeCell ref="B9:B15"/>
    <mergeCell ref="B16:B20"/>
    <mergeCell ref="C10:C12"/>
    <mergeCell ref="A36:A37"/>
    <mergeCell ref="B36:B37"/>
    <mergeCell ref="B33:B35"/>
    <mergeCell ref="B30:B32"/>
    <mergeCell ref="B27:B29"/>
    <mergeCell ref="A33:A35"/>
    <mergeCell ref="A30:A32"/>
    <mergeCell ref="A27:A2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workbookViewId="0">
      <selection activeCell="I19" sqref="I19"/>
    </sheetView>
  </sheetViews>
  <sheetFormatPr defaultRowHeight="15" x14ac:dyDescent="0.25"/>
  <cols>
    <col min="1" max="1" width="30" customWidth="1"/>
    <col min="4" max="4" width="11.5703125" customWidth="1"/>
    <col min="5" max="7" width="8.85546875" customWidth="1"/>
  </cols>
  <sheetData>
    <row r="1" spans="1:7" ht="15.75" x14ac:dyDescent="0.25">
      <c r="A1" s="472" t="s">
        <v>139</v>
      </c>
      <c r="B1" s="475"/>
      <c r="C1" s="475"/>
      <c r="D1" s="475"/>
      <c r="E1" s="475"/>
      <c r="F1" s="475"/>
      <c r="G1" s="475"/>
    </row>
    <row r="2" spans="1:7" ht="15.75" x14ac:dyDescent="0.25">
      <c r="A2" s="472" t="s">
        <v>140</v>
      </c>
      <c r="B2" s="475"/>
      <c r="C2" s="475"/>
      <c r="D2" s="475"/>
      <c r="E2" s="475"/>
      <c r="F2" s="475"/>
      <c r="G2" s="475"/>
    </row>
    <row r="3" spans="1:7" ht="15.75" x14ac:dyDescent="0.25">
      <c r="A3" s="51"/>
      <c r="B3" s="52"/>
      <c r="C3" s="52"/>
      <c r="D3" s="53"/>
      <c r="E3" s="53"/>
      <c r="F3" s="53"/>
      <c r="G3" s="53"/>
    </row>
    <row r="4" spans="1:7" ht="16.5" thickBot="1" x14ac:dyDescent="0.3">
      <c r="A4" s="486" t="s">
        <v>112</v>
      </c>
      <c r="B4" s="487"/>
      <c r="C4" s="487"/>
      <c r="D4" s="487"/>
      <c r="E4" s="487"/>
      <c r="F4" s="487"/>
      <c r="G4" s="487"/>
    </row>
    <row r="5" spans="1:7" x14ac:dyDescent="0.25">
      <c r="A5" s="488" t="s">
        <v>1</v>
      </c>
      <c r="B5" s="489"/>
      <c r="C5" s="492" t="s">
        <v>2</v>
      </c>
      <c r="D5" s="494" t="s">
        <v>3</v>
      </c>
      <c r="E5" s="492" t="s">
        <v>4</v>
      </c>
      <c r="F5" s="492"/>
      <c r="G5" s="496"/>
    </row>
    <row r="6" spans="1:7" x14ac:dyDescent="0.25">
      <c r="A6" s="490"/>
      <c r="B6" s="491"/>
      <c r="C6" s="493"/>
      <c r="D6" s="495"/>
      <c r="E6" s="54" t="s">
        <v>5</v>
      </c>
      <c r="F6" s="54" t="s">
        <v>148</v>
      </c>
      <c r="G6" s="55" t="s">
        <v>149</v>
      </c>
    </row>
    <row r="7" spans="1:7" ht="15.75" thickBot="1" x14ac:dyDescent="0.3">
      <c r="A7" s="498">
        <v>1</v>
      </c>
      <c r="B7" s="499"/>
      <c r="C7" s="259">
        <v>2</v>
      </c>
      <c r="D7" s="259">
        <v>3</v>
      </c>
      <c r="E7" s="259">
        <v>4</v>
      </c>
      <c r="F7" s="259">
        <v>5</v>
      </c>
      <c r="G7" s="260">
        <v>6</v>
      </c>
    </row>
    <row r="8" spans="1:7" ht="30" customHeight="1" x14ac:dyDescent="0.25">
      <c r="A8" s="507" t="s">
        <v>101</v>
      </c>
      <c r="B8" s="500" t="s">
        <v>13</v>
      </c>
      <c r="C8" s="261" t="s">
        <v>10</v>
      </c>
      <c r="D8" s="390">
        <v>20</v>
      </c>
      <c r="E8" s="261">
        <v>1</v>
      </c>
      <c r="F8" s="261">
        <v>1</v>
      </c>
      <c r="G8" s="262">
        <f>CEILING(D8/2,1)</f>
        <v>10</v>
      </c>
    </row>
    <row r="9" spans="1:7" ht="15" customHeight="1" thickBot="1" x14ac:dyDescent="0.3">
      <c r="A9" s="508"/>
      <c r="B9" s="501"/>
      <c r="C9" s="265" t="s">
        <v>11</v>
      </c>
      <c r="D9" s="391">
        <v>13</v>
      </c>
      <c r="E9" s="265">
        <v>1</v>
      </c>
      <c r="F9" s="265">
        <f t="shared" ref="F9" si="0">CEILING(D9/33,1)</f>
        <v>1</v>
      </c>
      <c r="G9" s="266">
        <f>CEILING(D9/2,1)</f>
        <v>7</v>
      </c>
    </row>
    <row r="10" spans="1:7" ht="15.75" x14ac:dyDescent="0.25">
      <c r="A10" s="502" t="s">
        <v>102</v>
      </c>
      <c r="B10" s="505" t="s">
        <v>9</v>
      </c>
      <c r="C10" s="267" t="s">
        <v>10</v>
      </c>
      <c r="D10" s="392">
        <v>24</v>
      </c>
      <c r="E10" s="267">
        <v>1</v>
      </c>
      <c r="F10" s="267">
        <v>1</v>
      </c>
      <c r="G10" s="268">
        <f t="shared" ref="G10:G12" si="1">CEILING(D10/2,1)</f>
        <v>12</v>
      </c>
    </row>
    <row r="11" spans="1:7" ht="15.75" x14ac:dyDescent="0.25">
      <c r="A11" s="503"/>
      <c r="B11" s="506"/>
      <c r="C11" s="116" t="s">
        <v>11</v>
      </c>
      <c r="D11" s="393">
        <v>14</v>
      </c>
      <c r="E11" s="116">
        <v>1</v>
      </c>
      <c r="F11" s="116">
        <f t="shared" ref="F11:F12" si="2">CEILING(D11/33,1)</f>
        <v>1</v>
      </c>
      <c r="G11" s="263">
        <f t="shared" si="1"/>
        <v>7</v>
      </c>
    </row>
    <row r="12" spans="1:7" ht="16.5" thickBot="1" x14ac:dyDescent="0.3">
      <c r="A12" s="504"/>
      <c r="B12" s="501"/>
      <c r="C12" s="264" t="s">
        <v>12</v>
      </c>
      <c r="D12" s="394">
        <v>22</v>
      </c>
      <c r="E12" s="265">
        <v>1</v>
      </c>
      <c r="F12" s="265">
        <f t="shared" si="2"/>
        <v>1</v>
      </c>
      <c r="G12" s="266">
        <f t="shared" si="1"/>
        <v>11</v>
      </c>
    </row>
    <row r="13" spans="1:7" x14ac:dyDescent="0.25">
      <c r="A13" s="57" t="s">
        <v>60</v>
      </c>
      <c r="B13" s="56"/>
      <c r="C13" s="56"/>
      <c r="D13" s="56"/>
      <c r="E13" s="56"/>
      <c r="F13" s="56"/>
      <c r="G13" s="56"/>
    </row>
    <row r="14" spans="1:7" x14ac:dyDescent="0.25">
      <c r="A14" s="57" t="s">
        <v>61</v>
      </c>
      <c r="B14" s="56"/>
      <c r="C14" s="56"/>
      <c r="D14" s="56"/>
      <c r="E14" s="56"/>
      <c r="F14" s="56"/>
      <c r="G14" s="56"/>
    </row>
    <row r="17" spans="1:7" ht="15" customHeight="1" x14ac:dyDescent="0.25">
      <c r="A17" s="497" t="s">
        <v>129</v>
      </c>
      <c r="B17" s="497"/>
      <c r="C17" s="497"/>
      <c r="D17" s="497"/>
      <c r="E17" s="497"/>
      <c r="F17" s="497"/>
      <c r="G17" s="497"/>
    </row>
    <row r="18" spans="1:7" x14ac:dyDescent="0.25">
      <c r="A18" s="497"/>
      <c r="B18" s="497"/>
      <c r="C18" s="497"/>
      <c r="D18" s="497"/>
      <c r="E18" s="497"/>
      <c r="F18" s="497"/>
      <c r="G18" s="497"/>
    </row>
    <row r="25" spans="1:7" x14ac:dyDescent="0.25">
      <c r="A25" s="485"/>
      <c r="B25" s="485"/>
      <c r="C25" s="485"/>
      <c r="D25" s="485"/>
      <c r="E25" s="485"/>
      <c r="F25" s="485"/>
      <c r="G25" s="485"/>
    </row>
  </sheetData>
  <mergeCells count="14">
    <mergeCell ref="A25:G25"/>
    <mergeCell ref="A1:G1"/>
    <mergeCell ref="A2:G2"/>
    <mergeCell ref="A4:G4"/>
    <mergeCell ref="A5:B6"/>
    <mergeCell ref="C5:C6"/>
    <mergeCell ref="D5:D6"/>
    <mergeCell ref="E5:G5"/>
    <mergeCell ref="A17:G18"/>
    <mergeCell ref="A7:B7"/>
    <mergeCell ref="B8:B9"/>
    <mergeCell ref="A10:A12"/>
    <mergeCell ref="B10:B12"/>
    <mergeCell ref="A8:A9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9"/>
  <sheetViews>
    <sheetView topLeftCell="A7" workbookViewId="0">
      <selection activeCell="K11" sqref="K11"/>
    </sheetView>
  </sheetViews>
  <sheetFormatPr defaultRowHeight="15" x14ac:dyDescent="0.25"/>
  <cols>
    <col min="1" max="1" width="30" style="100" customWidth="1"/>
    <col min="2" max="2" width="4.28515625" style="19" customWidth="1"/>
    <col min="3" max="3" width="4.42578125" style="19" customWidth="1"/>
    <col min="4" max="4" width="9.85546875" style="17" customWidth="1"/>
    <col min="5" max="5" width="7.85546875" style="16" customWidth="1"/>
    <col min="6" max="6" width="7.42578125" style="16" customWidth="1"/>
    <col min="7" max="7" width="8" style="16" customWidth="1"/>
    <col min="8" max="8" width="10.42578125" style="16" customWidth="1"/>
  </cols>
  <sheetData>
    <row r="1" spans="1:9" ht="15.75" x14ac:dyDescent="0.25">
      <c r="A1" s="472" t="s">
        <v>141</v>
      </c>
      <c r="B1" s="472"/>
      <c r="C1" s="472"/>
      <c r="D1" s="472"/>
      <c r="E1" s="472"/>
      <c r="F1" s="472"/>
      <c r="G1" s="472"/>
      <c r="H1" s="472"/>
      <c r="I1" s="59"/>
    </row>
    <row r="2" spans="1:9" ht="15.75" x14ac:dyDescent="0.25">
      <c r="A2" s="472" t="s">
        <v>140</v>
      </c>
      <c r="B2" s="472"/>
      <c r="C2" s="472"/>
      <c r="D2" s="472"/>
      <c r="E2" s="472"/>
      <c r="F2" s="472"/>
      <c r="G2" s="472"/>
      <c r="H2" s="472"/>
      <c r="I2" s="59"/>
    </row>
    <row r="3" spans="1:9" ht="15.75" x14ac:dyDescent="0.25">
      <c r="A3" s="99"/>
      <c r="B3" s="229"/>
      <c r="C3" s="229"/>
      <c r="D3" s="3"/>
      <c r="E3" s="3"/>
      <c r="F3" s="3"/>
      <c r="G3" s="3"/>
    </row>
    <row r="4" spans="1:9" ht="15.75" x14ac:dyDescent="0.25">
      <c r="A4" s="472" t="s">
        <v>110</v>
      </c>
      <c r="B4" s="472"/>
      <c r="C4" s="472"/>
      <c r="D4" s="472"/>
      <c r="E4" s="472"/>
      <c r="F4" s="472"/>
      <c r="G4" s="472"/>
      <c r="H4" s="472"/>
    </row>
    <row r="5" spans="1:9" ht="15.75" thickBot="1" x14ac:dyDescent="0.3"/>
    <row r="6" spans="1:9" ht="15" customHeight="1" x14ac:dyDescent="0.25">
      <c r="A6" s="573" t="s">
        <v>1</v>
      </c>
      <c r="B6" s="574"/>
      <c r="C6" s="577" t="s">
        <v>2</v>
      </c>
      <c r="D6" s="482" t="s">
        <v>3</v>
      </c>
      <c r="E6" s="579" t="s">
        <v>4</v>
      </c>
      <c r="F6" s="579"/>
      <c r="G6" s="579"/>
      <c r="H6" s="580"/>
    </row>
    <row r="7" spans="1:9" ht="21" x14ac:dyDescent="0.25">
      <c r="A7" s="575"/>
      <c r="B7" s="576"/>
      <c r="C7" s="578"/>
      <c r="D7" s="483"/>
      <c r="E7" s="74" t="s">
        <v>19</v>
      </c>
      <c r="F7" s="74" t="s">
        <v>6</v>
      </c>
      <c r="G7" s="74" t="s">
        <v>20</v>
      </c>
      <c r="H7" s="75" t="s">
        <v>21</v>
      </c>
    </row>
    <row r="8" spans="1:9" ht="15.75" thickBot="1" x14ac:dyDescent="0.3">
      <c r="A8" s="473">
        <v>1</v>
      </c>
      <c r="B8" s="474"/>
      <c r="C8" s="76">
        <v>2</v>
      </c>
      <c r="D8" s="77">
        <v>3</v>
      </c>
      <c r="E8" s="77">
        <v>4</v>
      </c>
      <c r="F8" s="77">
        <v>5</v>
      </c>
      <c r="G8" s="77">
        <v>6</v>
      </c>
      <c r="H8" s="78">
        <v>7</v>
      </c>
    </row>
    <row r="9" spans="1:9" ht="15.75" x14ac:dyDescent="0.25">
      <c r="A9" s="212" t="s">
        <v>22</v>
      </c>
      <c r="B9" s="561" t="s">
        <v>9</v>
      </c>
      <c r="C9" s="41" t="s">
        <v>10</v>
      </c>
      <c r="D9" s="41">
        <v>60</v>
      </c>
      <c r="E9" s="41">
        <v>1</v>
      </c>
      <c r="F9" s="195">
        <f>CEILING(D9/35,1)</f>
        <v>2</v>
      </c>
      <c r="G9" s="195">
        <f>CEILING(D9/20,1)</f>
        <v>3</v>
      </c>
      <c r="H9" s="167"/>
    </row>
    <row r="10" spans="1:9" ht="15.75" x14ac:dyDescent="0.25">
      <c r="A10" s="123" t="s">
        <v>23</v>
      </c>
      <c r="B10" s="562"/>
      <c r="C10" s="564" t="s">
        <v>11</v>
      </c>
      <c r="D10" s="126">
        <v>44</v>
      </c>
      <c r="E10" s="126">
        <v>1</v>
      </c>
      <c r="F10" s="126">
        <f>CEILING(D10/35,1)</f>
        <v>2</v>
      </c>
      <c r="G10" s="126">
        <f>CEILING(D10/20,1)</f>
        <v>3</v>
      </c>
      <c r="H10" s="129"/>
    </row>
    <row r="11" spans="1:9" ht="15.75" x14ac:dyDescent="0.25">
      <c r="A11" s="128" t="s">
        <v>119</v>
      </c>
      <c r="B11" s="562"/>
      <c r="C11" s="565"/>
      <c r="D11" s="240">
        <v>27</v>
      </c>
      <c r="E11" s="240">
        <v>1</v>
      </c>
      <c r="F11" s="158">
        <f t="shared" ref="F11:F12" si="0">CEILING(D11/35,1)</f>
        <v>1</v>
      </c>
      <c r="G11" s="158">
        <f t="shared" ref="G11:G12" si="1">CEILING(D11/20,1)</f>
        <v>2</v>
      </c>
      <c r="H11" s="168"/>
    </row>
    <row r="12" spans="1:9" ht="16.5" thickBot="1" x14ac:dyDescent="0.3">
      <c r="A12" s="213" t="s">
        <v>156</v>
      </c>
      <c r="B12" s="562"/>
      <c r="C12" s="566"/>
      <c r="D12" s="240">
        <v>17</v>
      </c>
      <c r="E12" s="240">
        <v>1</v>
      </c>
      <c r="F12" s="158">
        <f t="shared" si="0"/>
        <v>1</v>
      </c>
      <c r="G12" s="158">
        <f t="shared" si="1"/>
        <v>1</v>
      </c>
      <c r="H12" s="168"/>
    </row>
    <row r="13" spans="1:9" ht="15.75" x14ac:dyDescent="0.25">
      <c r="A13" s="123" t="s">
        <v>23</v>
      </c>
      <c r="B13" s="562"/>
      <c r="C13" s="567" t="s">
        <v>12</v>
      </c>
      <c r="D13" s="126">
        <v>75</v>
      </c>
      <c r="E13" s="126">
        <v>1</v>
      </c>
      <c r="F13" s="126">
        <v>2</v>
      </c>
      <c r="G13" s="126">
        <f t="shared" ref="G13:G76" si="2">CEILING(D13/20,1)</f>
        <v>4</v>
      </c>
      <c r="H13" s="129"/>
    </row>
    <row r="14" spans="1:9" ht="15.75" x14ac:dyDescent="0.25">
      <c r="A14" s="128" t="s">
        <v>119</v>
      </c>
      <c r="B14" s="562"/>
      <c r="C14" s="567"/>
      <c r="D14" s="240">
        <v>30</v>
      </c>
      <c r="E14" s="240">
        <v>1</v>
      </c>
      <c r="F14" s="240">
        <f t="shared" ref="F14:F77" si="3">CEILING(D14/35,1)</f>
        <v>1</v>
      </c>
      <c r="G14" s="240">
        <f t="shared" si="2"/>
        <v>2</v>
      </c>
      <c r="H14" s="168"/>
    </row>
    <row r="15" spans="1:9" ht="16.5" thickBot="1" x14ac:dyDescent="0.3">
      <c r="A15" s="213" t="s">
        <v>24</v>
      </c>
      <c r="B15" s="563"/>
      <c r="C15" s="568"/>
      <c r="D15" s="241">
        <v>45</v>
      </c>
      <c r="E15" s="241">
        <v>1</v>
      </c>
      <c r="F15" s="241">
        <f t="shared" si="3"/>
        <v>2</v>
      </c>
      <c r="G15" s="241">
        <f t="shared" si="2"/>
        <v>3</v>
      </c>
      <c r="H15" s="214"/>
    </row>
    <row r="16" spans="1:9" ht="15.75" customHeight="1" x14ac:dyDescent="0.25">
      <c r="A16" s="269" t="s">
        <v>25</v>
      </c>
      <c r="B16" s="534" t="s">
        <v>9</v>
      </c>
      <c r="C16" s="270" t="s">
        <v>10</v>
      </c>
      <c r="D16" s="159">
        <v>30</v>
      </c>
      <c r="E16" s="159">
        <v>1</v>
      </c>
      <c r="F16" s="159">
        <f t="shared" si="3"/>
        <v>1</v>
      </c>
      <c r="G16" s="159">
        <f t="shared" si="2"/>
        <v>2</v>
      </c>
      <c r="H16" s="137"/>
    </row>
    <row r="17" spans="1:8" ht="15.75" customHeight="1" x14ac:dyDescent="0.25">
      <c r="A17" s="271" t="s">
        <v>23</v>
      </c>
      <c r="B17" s="535"/>
      <c r="C17" s="570" t="s">
        <v>11</v>
      </c>
      <c r="D17" s="160">
        <v>43</v>
      </c>
      <c r="E17" s="160">
        <v>1</v>
      </c>
      <c r="F17" s="160">
        <f t="shared" si="3"/>
        <v>2</v>
      </c>
      <c r="G17" s="160">
        <f t="shared" si="2"/>
        <v>3</v>
      </c>
      <c r="H17" s="272"/>
    </row>
    <row r="18" spans="1:8" ht="15.75" customHeight="1" x14ac:dyDescent="0.25">
      <c r="A18" s="271" t="s">
        <v>150</v>
      </c>
      <c r="B18" s="535"/>
      <c r="C18" s="571"/>
      <c r="D18" s="160">
        <v>28</v>
      </c>
      <c r="E18" s="160">
        <v>1</v>
      </c>
      <c r="F18" s="160">
        <v>1</v>
      </c>
      <c r="G18" s="160">
        <v>2</v>
      </c>
      <c r="H18" s="272"/>
    </row>
    <row r="19" spans="1:8" ht="15.75" customHeight="1" x14ac:dyDescent="0.25">
      <c r="A19" s="271" t="s">
        <v>151</v>
      </c>
      <c r="B19" s="535"/>
      <c r="C19" s="572"/>
      <c r="D19" s="160">
        <v>15</v>
      </c>
      <c r="E19" s="160">
        <v>1</v>
      </c>
      <c r="F19" s="160">
        <v>1</v>
      </c>
      <c r="G19" s="160">
        <v>1</v>
      </c>
      <c r="H19" s="272"/>
    </row>
    <row r="20" spans="1:8" ht="15.75" customHeight="1" x14ac:dyDescent="0.25">
      <c r="A20" s="273" t="s">
        <v>23</v>
      </c>
      <c r="B20" s="535"/>
      <c r="C20" s="537" t="s">
        <v>12</v>
      </c>
      <c r="D20" s="160">
        <v>41</v>
      </c>
      <c r="E20" s="158">
        <v>1</v>
      </c>
      <c r="F20" s="158">
        <f t="shared" si="3"/>
        <v>2</v>
      </c>
      <c r="G20" s="158">
        <f t="shared" si="2"/>
        <v>3</v>
      </c>
      <c r="H20" s="161"/>
    </row>
    <row r="21" spans="1:8" ht="15.75" customHeight="1" x14ac:dyDescent="0.25">
      <c r="A21" s="273" t="s">
        <v>121</v>
      </c>
      <c r="B21" s="535"/>
      <c r="C21" s="538"/>
      <c r="D21" s="160">
        <v>11</v>
      </c>
      <c r="E21" s="158">
        <v>1</v>
      </c>
      <c r="F21" s="158">
        <f t="shared" si="3"/>
        <v>1</v>
      </c>
      <c r="G21" s="158">
        <f t="shared" si="2"/>
        <v>1</v>
      </c>
      <c r="H21" s="161"/>
    </row>
    <row r="22" spans="1:8" ht="16.5" thickBot="1" x14ac:dyDescent="0.3">
      <c r="A22" s="274" t="s">
        <v>120</v>
      </c>
      <c r="B22" s="569"/>
      <c r="C22" s="540"/>
      <c r="D22" s="162">
        <v>30</v>
      </c>
      <c r="E22" s="162">
        <v>1</v>
      </c>
      <c r="F22" s="162">
        <f t="shared" si="3"/>
        <v>1</v>
      </c>
      <c r="G22" s="162">
        <f t="shared" si="2"/>
        <v>2</v>
      </c>
      <c r="H22" s="163"/>
    </row>
    <row r="23" spans="1:8" ht="30.75" customHeight="1" x14ac:dyDescent="0.25">
      <c r="A23" s="555" t="s">
        <v>25</v>
      </c>
      <c r="B23" s="557" t="s">
        <v>13</v>
      </c>
      <c r="C23" s="275" t="s">
        <v>10</v>
      </c>
      <c r="D23" s="160">
        <v>30</v>
      </c>
      <c r="E23" s="160">
        <v>1</v>
      </c>
      <c r="F23" s="160">
        <f t="shared" si="3"/>
        <v>1</v>
      </c>
      <c r="G23" s="160">
        <f t="shared" si="2"/>
        <v>2</v>
      </c>
      <c r="H23" s="276"/>
    </row>
    <row r="24" spans="1:8" ht="30.75" customHeight="1" thickBot="1" x14ac:dyDescent="0.3">
      <c r="A24" s="556"/>
      <c r="B24" s="558"/>
      <c r="C24" s="277" t="s">
        <v>11</v>
      </c>
      <c r="D24" s="220">
        <v>24</v>
      </c>
      <c r="E24" s="220">
        <v>1</v>
      </c>
      <c r="F24" s="220">
        <f t="shared" si="3"/>
        <v>1</v>
      </c>
      <c r="G24" s="220">
        <f t="shared" si="2"/>
        <v>2</v>
      </c>
      <c r="H24" s="221"/>
    </row>
    <row r="25" spans="1:8" ht="30.75" customHeight="1" thickBot="1" x14ac:dyDescent="0.3">
      <c r="A25" s="223" t="s">
        <v>145</v>
      </c>
      <c r="B25" s="224" t="s">
        <v>9</v>
      </c>
      <c r="C25" s="181" t="s">
        <v>10</v>
      </c>
      <c r="D25" s="225">
        <v>30</v>
      </c>
      <c r="E25" s="225">
        <v>1</v>
      </c>
      <c r="F25" s="225">
        <f t="shared" si="3"/>
        <v>1</v>
      </c>
      <c r="G25" s="225">
        <f t="shared" si="2"/>
        <v>2</v>
      </c>
      <c r="H25" s="226"/>
    </row>
    <row r="26" spans="1:8" ht="15.75" x14ac:dyDescent="0.25">
      <c r="A26" s="222" t="s">
        <v>108</v>
      </c>
      <c r="B26" s="517" t="s">
        <v>9</v>
      </c>
      <c r="C26" s="245" t="s">
        <v>10</v>
      </c>
      <c r="D26" s="233">
        <v>60</v>
      </c>
      <c r="E26" s="233">
        <v>1</v>
      </c>
      <c r="F26" s="233">
        <f t="shared" si="3"/>
        <v>2</v>
      </c>
      <c r="G26" s="233">
        <f t="shared" si="2"/>
        <v>3</v>
      </c>
      <c r="H26" s="166">
        <f>CEILING(D26/25,1)</f>
        <v>3</v>
      </c>
    </row>
    <row r="27" spans="1:8" ht="15.75" x14ac:dyDescent="0.25">
      <c r="A27" s="559" t="s">
        <v>26</v>
      </c>
      <c r="B27" s="517"/>
      <c r="C27" s="245" t="s">
        <v>11</v>
      </c>
      <c r="D27" s="233">
        <v>48</v>
      </c>
      <c r="E27" s="233">
        <v>1</v>
      </c>
      <c r="F27" s="233">
        <f t="shared" si="3"/>
        <v>2</v>
      </c>
      <c r="G27" s="233">
        <f t="shared" si="2"/>
        <v>3</v>
      </c>
      <c r="H27" s="166"/>
    </row>
    <row r="28" spans="1:8" ht="16.5" thickBot="1" x14ac:dyDescent="0.3">
      <c r="A28" s="560"/>
      <c r="B28" s="517"/>
      <c r="C28" s="242" t="s">
        <v>12</v>
      </c>
      <c r="D28" s="232">
        <v>55</v>
      </c>
      <c r="E28" s="231">
        <v>1</v>
      </c>
      <c r="F28" s="231">
        <f t="shared" si="3"/>
        <v>2</v>
      </c>
      <c r="G28" s="231">
        <f t="shared" si="2"/>
        <v>3</v>
      </c>
      <c r="H28" s="105">
        <f t="shared" ref="H28:H69" si="4">CEILING(D28/25,1)</f>
        <v>3</v>
      </c>
    </row>
    <row r="29" spans="1:8" ht="15.75" customHeight="1" x14ac:dyDescent="0.25">
      <c r="A29" s="549" t="s">
        <v>27</v>
      </c>
      <c r="B29" s="511" t="s">
        <v>9</v>
      </c>
      <c r="C29" s="79" t="s">
        <v>10</v>
      </c>
      <c r="D29" s="41">
        <v>20</v>
      </c>
      <c r="E29" s="41">
        <v>1</v>
      </c>
      <c r="F29" s="41">
        <f t="shared" si="3"/>
        <v>1</v>
      </c>
      <c r="G29" s="41">
        <f t="shared" si="2"/>
        <v>1</v>
      </c>
      <c r="H29" s="71">
        <f t="shared" si="4"/>
        <v>1</v>
      </c>
    </row>
    <row r="30" spans="1:8" ht="15.75" x14ac:dyDescent="0.25">
      <c r="A30" s="554"/>
      <c r="B30" s="517"/>
      <c r="C30" s="245" t="s">
        <v>11</v>
      </c>
      <c r="D30" s="233">
        <v>11</v>
      </c>
      <c r="E30" s="233">
        <v>1</v>
      </c>
      <c r="F30" s="240">
        <f t="shared" si="3"/>
        <v>1</v>
      </c>
      <c r="G30" s="240">
        <f t="shared" si="2"/>
        <v>1</v>
      </c>
      <c r="H30" s="72">
        <f t="shared" si="4"/>
        <v>1</v>
      </c>
    </row>
    <row r="31" spans="1:8" ht="16.5" thickBot="1" x14ac:dyDescent="0.3">
      <c r="A31" s="446"/>
      <c r="B31" s="530"/>
      <c r="C31" s="244" t="s">
        <v>12</v>
      </c>
      <c r="D31" s="194">
        <v>9</v>
      </c>
      <c r="E31" s="194">
        <v>1</v>
      </c>
      <c r="F31" s="241">
        <f t="shared" si="3"/>
        <v>1</v>
      </c>
      <c r="G31" s="241">
        <f t="shared" si="2"/>
        <v>1</v>
      </c>
      <c r="H31" s="73">
        <f t="shared" si="4"/>
        <v>1</v>
      </c>
    </row>
    <row r="32" spans="1:8" ht="15.75" customHeight="1" x14ac:dyDescent="0.25">
      <c r="A32" s="549" t="s">
        <v>111</v>
      </c>
      <c r="B32" s="511" t="s">
        <v>9</v>
      </c>
      <c r="C32" s="79" t="s">
        <v>10</v>
      </c>
      <c r="D32" s="41">
        <v>20</v>
      </c>
      <c r="E32" s="41">
        <v>1</v>
      </c>
      <c r="F32" s="41">
        <f t="shared" si="3"/>
        <v>1</v>
      </c>
      <c r="G32" s="41">
        <f t="shared" si="2"/>
        <v>1</v>
      </c>
      <c r="H32" s="71">
        <f t="shared" si="4"/>
        <v>1</v>
      </c>
    </row>
    <row r="33" spans="1:8" ht="15.75" x14ac:dyDescent="0.25">
      <c r="A33" s="554"/>
      <c r="B33" s="512"/>
      <c r="C33" s="245" t="s">
        <v>11</v>
      </c>
      <c r="D33" s="233">
        <v>16</v>
      </c>
      <c r="E33" s="233">
        <v>1</v>
      </c>
      <c r="F33" s="240">
        <f t="shared" si="3"/>
        <v>1</v>
      </c>
      <c r="G33" s="240">
        <f t="shared" si="2"/>
        <v>1</v>
      </c>
      <c r="H33" s="72">
        <f t="shared" si="4"/>
        <v>1</v>
      </c>
    </row>
    <row r="34" spans="1:8" ht="16.5" thickBot="1" x14ac:dyDescent="0.3">
      <c r="A34" s="446"/>
      <c r="B34" s="546"/>
      <c r="C34" s="244" t="s">
        <v>12</v>
      </c>
      <c r="D34" s="194">
        <v>19</v>
      </c>
      <c r="E34" s="194">
        <v>1</v>
      </c>
      <c r="F34" s="241">
        <f t="shared" si="3"/>
        <v>1</v>
      </c>
      <c r="G34" s="241">
        <f t="shared" si="2"/>
        <v>1</v>
      </c>
      <c r="H34" s="73">
        <f t="shared" si="4"/>
        <v>1</v>
      </c>
    </row>
    <row r="35" spans="1:8" ht="15.75" x14ac:dyDescent="0.25">
      <c r="A35" s="551" t="s">
        <v>28</v>
      </c>
      <c r="B35" s="517" t="s">
        <v>9</v>
      </c>
      <c r="C35" s="245" t="s">
        <v>10</v>
      </c>
      <c r="D35" s="233">
        <v>25</v>
      </c>
      <c r="E35" s="233">
        <v>1</v>
      </c>
      <c r="F35" s="233">
        <f t="shared" si="3"/>
        <v>1</v>
      </c>
      <c r="G35" s="233">
        <f t="shared" si="2"/>
        <v>2</v>
      </c>
      <c r="H35" s="166">
        <f t="shared" si="4"/>
        <v>1</v>
      </c>
    </row>
    <row r="36" spans="1:8" ht="15.75" x14ac:dyDescent="0.25">
      <c r="A36" s="552"/>
      <c r="B36" s="512"/>
      <c r="C36" s="80" t="s">
        <v>11</v>
      </c>
      <c r="D36" s="233">
        <v>10</v>
      </c>
      <c r="E36" s="240">
        <v>1</v>
      </c>
      <c r="F36" s="240">
        <f t="shared" si="3"/>
        <v>1</v>
      </c>
      <c r="G36" s="240">
        <f t="shared" si="2"/>
        <v>1</v>
      </c>
      <c r="H36" s="72">
        <f t="shared" si="4"/>
        <v>1</v>
      </c>
    </row>
    <row r="37" spans="1:8" ht="16.5" thickBot="1" x14ac:dyDescent="0.3">
      <c r="A37" s="552"/>
      <c r="B37" s="512"/>
      <c r="C37" s="242" t="s">
        <v>12</v>
      </c>
      <c r="D37" s="232">
        <v>16</v>
      </c>
      <c r="E37" s="231">
        <v>1</v>
      </c>
      <c r="F37" s="231">
        <f t="shared" si="3"/>
        <v>1</v>
      </c>
      <c r="G37" s="231">
        <f t="shared" si="2"/>
        <v>1</v>
      </c>
      <c r="H37" s="105">
        <f t="shared" si="4"/>
        <v>1</v>
      </c>
    </row>
    <row r="38" spans="1:8" ht="15.75" x14ac:dyDescent="0.25">
      <c r="A38" s="544" t="s">
        <v>29</v>
      </c>
      <c r="B38" s="511" t="s">
        <v>9</v>
      </c>
      <c r="C38" s="79" t="s">
        <v>10</v>
      </c>
      <c r="D38" s="41">
        <v>15</v>
      </c>
      <c r="E38" s="41">
        <v>1</v>
      </c>
      <c r="F38" s="41">
        <f t="shared" si="3"/>
        <v>1</v>
      </c>
      <c r="G38" s="41">
        <f t="shared" si="2"/>
        <v>1</v>
      </c>
      <c r="H38" s="71">
        <f t="shared" si="4"/>
        <v>1</v>
      </c>
    </row>
    <row r="39" spans="1:8" ht="15.75" x14ac:dyDescent="0.25">
      <c r="A39" s="551"/>
      <c r="B39" s="517"/>
      <c r="C39" s="80" t="s">
        <v>11</v>
      </c>
      <c r="D39" s="233">
        <v>5</v>
      </c>
      <c r="E39" s="240">
        <v>1</v>
      </c>
      <c r="F39" s="240">
        <f t="shared" si="3"/>
        <v>1</v>
      </c>
      <c r="G39" s="240">
        <f t="shared" si="2"/>
        <v>1</v>
      </c>
      <c r="H39" s="72">
        <f t="shared" si="4"/>
        <v>1</v>
      </c>
    </row>
    <row r="40" spans="1:8" ht="16.5" thickBot="1" x14ac:dyDescent="0.3">
      <c r="A40" s="553"/>
      <c r="B40" s="530"/>
      <c r="C40" s="244" t="s">
        <v>12</v>
      </c>
      <c r="D40" s="194">
        <v>5</v>
      </c>
      <c r="E40" s="194">
        <v>1</v>
      </c>
      <c r="F40" s="241">
        <f t="shared" si="3"/>
        <v>1</v>
      </c>
      <c r="G40" s="241">
        <f t="shared" si="2"/>
        <v>1</v>
      </c>
      <c r="H40" s="73">
        <f t="shared" si="4"/>
        <v>1</v>
      </c>
    </row>
    <row r="41" spans="1:8" ht="15.75" customHeight="1" x14ac:dyDescent="0.25">
      <c r="A41" s="551" t="s">
        <v>30</v>
      </c>
      <c r="B41" s="450" t="s">
        <v>9</v>
      </c>
      <c r="C41" s="82" t="s">
        <v>10</v>
      </c>
      <c r="D41" s="233">
        <v>50</v>
      </c>
      <c r="E41" s="233">
        <v>1</v>
      </c>
      <c r="F41" s="233">
        <f t="shared" si="3"/>
        <v>2</v>
      </c>
      <c r="G41" s="233">
        <f t="shared" si="2"/>
        <v>3</v>
      </c>
      <c r="H41" s="166">
        <f t="shared" si="4"/>
        <v>2</v>
      </c>
    </row>
    <row r="42" spans="1:8" ht="15.75" x14ac:dyDescent="0.25">
      <c r="A42" s="552"/>
      <c r="B42" s="450"/>
      <c r="C42" s="83" t="s">
        <v>11</v>
      </c>
      <c r="D42" s="233">
        <v>46</v>
      </c>
      <c r="E42" s="240">
        <v>1</v>
      </c>
      <c r="F42" s="240">
        <f t="shared" si="3"/>
        <v>2</v>
      </c>
      <c r="G42" s="240">
        <f t="shared" si="2"/>
        <v>3</v>
      </c>
      <c r="H42" s="72">
        <f t="shared" si="4"/>
        <v>2</v>
      </c>
    </row>
    <row r="43" spans="1:8" ht="16.5" thickBot="1" x14ac:dyDescent="0.3">
      <c r="A43" s="552"/>
      <c r="B43" s="451"/>
      <c r="C43" s="86" t="s">
        <v>12</v>
      </c>
      <c r="D43" s="232">
        <v>26</v>
      </c>
      <c r="E43" s="231">
        <v>1</v>
      </c>
      <c r="F43" s="231">
        <f t="shared" si="3"/>
        <v>1</v>
      </c>
      <c r="G43" s="231">
        <f t="shared" si="2"/>
        <v>2</v>
      </c>
      <c r="H43" s="105">
        <f t="shared" si="4"/>
        <v>2</v>
      </c>
    </row>
    <row r="44" spans="1:8" ht="15.75" x14ac:dyDescent="0.25">
      <c r="A44" s="544" t="s">
        <v>31</v>
      </c>
      <c r="B44" s="511" t="s">
        <v>9</v>
      </c>
      <c r="C44" s="79" t="s">
        <v>10</v>
      </c>
      <c r="D44" s="41">
        <v>50</v>
      </c>
      <c r="E44" s="41">
        <v>1</v>
      </c>
      <c r="F44" s="41">
        <f t="shared" si="3"/>
        <v>2</v>
      </c>
      <c r="G44" s="41">
        <f t="shared" si="2"/>
        <v>3</v>
      </c>
      <c r="H44" s="71">
        <f t="shared" si="4"/>
        <v>2</v>
      </c>
    </row>
    <row r="45" spans="1:8" ht="15.75" x14ac:dyDescent="0.25">
      <c r="A45" s="551"/>
      <c r="B45" s="517"/>
      <c r="C45" s="80" t="s">
        <v>11</v>
      </c>
      <c r="D45" s="233">
        <v>39</v>
      </c>
      <c r="E45" s="240">
        <v>1</v>
      </c>
      <c r="F45" s="240">
        <f t="shared" si="3"/>
        <v>2</v>
      </c>
      <c r="G45" s="240">
        <f t="shared" si="2"/>
        <v>2</v>
      </c>
      <c r="H45" s="72">
        <f t="shared" si="4"/>
        <v>2</v>
      </c>
    </row>
    <row r="46" spans="1:8" ht="16.5" thickBot="1" x14ac:dyDescent="0.3">
      <c r="A46" s="553"/>
      <c r="B46" s="530"/>
      <c r="C46" s="244" t="s">
        <v>12</v>
      </c>
      <c r="D46" s="194">
        <v>25</v>
      </c>
      <c r="E46" s="194">
        <v>1</v>
      </c>
      <c r="F46" s="241">
        <f t="shared" si="3"/>
        <v>1</v>
      </c>
      <c r="G46" s="241">
        <f t="shared" si="2"/>
        <v>2</v>
      </c>
      <c r="H46" s="73">
        <f t="shared" si="4"/>
        <v>1</v>
      </c>
    </row>
    <row r="47" spans="1:8" ht="15.75" x14ac:dyDescent="0.25">
      <c r="A47" s="544" t="s">
        <v>32</v>
      </c>
      <c r="B47" s="511" t="s">
        <v>9</v>
      </c>
      <c r="C47" s="79" t="s">
        <v>10</v>
      </c>
      <c r="D47" s="41">
        <v>15</v>
      </c>
      <c r="E47" s="41">
        <v>1</v>
      </c>
      <c r="F47" s="41">
        <f t="shared" si="3"/>
        <v>1</v>
      </c>
      <c r="G47" s="41">
        <f t="shared" si="2"/>
        <v>1</v>
      </c>
      <c r="H47" s="71">
        <f t="shared" si="4"/>
        <v>1</v>
      </c>
    </row>
    <row r="48" spans="1:8" ht="15.75" x14ac:dyDescent="0.25">
      <c r="A48" s="551"/>
      <c r="B48" s="517"/>
      <c r="C48" s="80" t="s">
        <v>11</v>
      </c>
      <c r="D48" s="233">
        <v>6</v>
      </c>
      <c r="E48" s="240">
        <v>1</v>
      </c>
      <c r="F48" s="240">
        <f t="shared" si="3"/>
        <v>1</v>
      </c>
      <c r="G48" s="240">
        <f t="shared" si="2"/>
        <v>1</v>
      </c>
      <c r="H48" s="72">
        <f t="shared" si="4"/>
        <v>1</v>
      </c>
    </row>
    <row r="49" spans="1:8" ht="16.5" thickBot="1" x14ac:dyDescent="0.3">
      <c r="A49" s="551"/>
      <c r="B49" s="517"/>
      <c r="C49" s="243" t="s">
        <v>12</v>
      </c>
      <c r="D49" s="232">
        <v>3</v>
      </c>
      <c r="E49" s="232">
        <v>1</v>
      </c>
      <c r="F49" s="231">
        <f t="shared" si="3"/>
        <v>1</v>
      </c>
      <c r="G49" s="231">
        <f t="shared" si="2"/>
        <v>1</v>
      </c>
      <c r="H49" s="105">
        <f t="shared" si="4"/>
        <v>1</v>
      </c>
    </row>
    <row r="50" spans="1:8" ht="15.75" x14ac:dyDescent="0.25">
      <c r="A50" s="549" t="s">
        <v>33</v>
      </c>
      <c r="B50" s="511" t="s">
        <v>9</v>
      </c>
      <c r="C50" s="251" t="s">
        <v>10</v>
      </c>
      <c r="D50" s="251">
        <v>25</v>
      </c>
      <c r="E50" s="251">
        <v>1</v>
      </c>
      <c r="F50" s="41">
        <f t="shared" si="3"/>
        <v>1</v>
      </c>
      <c r="G50" s="41">
        <f t="shared" si="2"/>
        <v>2</v>
      </c>
      <c r="H50" s="215">
        <f t="shared" si="4"/>
        <v>1</v>
      </c>
    </row>
    <row r="51" spans="1:8" ht="15.75" x14ac:dyDescent="0.25">
      <c r="A51" s="548"/>
      <c r="B51" s="517"/>
      <c r="C51" s="252" t="s">
        <v>11</v>
      </c>
      <c r="D51" s="252">
        <v>13</v>
      </c>
      <c r="E51" s="252">
        <v>1</v>
      </c>
      <c r="F51" s="240">
        <f t="shared" si="3"/>
        <v>1</v>
      </c>
      <c r="G51" s="240">
        <f t="shared" si="2"/>
        <v>1</v>
      </c>
      <c r="H51" s="105">
        <f t="shared" si="4"/>
        <v>1</v>
      </c>
    </row>
    <row r="52" spans="1:8" ht="16.5" thickBot="1" x14ac:dyDescent="0.3">
      <c r="A52" s="550"/>
      <c r="B52" s="530"/>
      <c r="C52" s="253" t="s">
        <v>144</v>
      </c>
      <c r="D52" s="253">
        <v>10</v>
      </c>
      <c r="E52" s="253">
        <v>1</v>
      </c>
      <c r="F52" s="241">
        <f t="shared" si="3"/>
        <v>1</v>
      </c>
      <c r="G52" s="241">
        <f t="shared" si="2"/>
        <v>1</v>
      </c>
      <c r="H52" s="73">
        <f t="shared" si="4"/>
        <v>1</v>
      </c>
    </row>
    <row r="53" spans="1:8" ht="15.75" x14ac:dyDescent="0.25">
      <c r="A53" s="551" t="s">
        <v>34</v>
      </c>
      <c r="B53" s="517" t="s">
        <v>9</v>
      </c>
      <c r="C53" s="245" t="s">
        <v>10</v>
      </c>
      <c r="D53" s="233">
        <v>25</v>
      </c>
      <c r="E53" s="233">
        <v>1</v>
      </c>
      <c r="F53" s="233">
        <f t="shared" si="3"/>
        <v>1</v>
      </c>
      <c r="G53" s="233">
        <f t="shared" si="2"/>
        <v>2</v>
      </c>
      <c r="H53" s="166">
        <f t="shared" si="4"/>
        <v>1</v>
      </c>
    </row>
    <row r="54" spans="1:8" ht="15.75" x14ac:dyDescent="0.25">
      <c r="A54" s="551"/>
      <c r="B54" s="517"/>
      <c r="C54" s="80" t="s">
        <v>11</v>
      </c>
      <c r="D54" s="233">
        <v>20</v>
      </c>
      <c r="E54" s="240">
        <v>1</v>
      </c>
      <c r="F54" s="240">
        <f t="shared" si="3"/>
        <v>1</v>
      </c>
      <c r="G54" s="240">
        <f t="shared" si="2"/>
        <v>1</v>
      </c>
      <c r="H54" s="72">
        <f t="shared" si="4"/>
        <v>1</v>
      </c>
    </row>
    <row r="55" spans="1:8" ht="16.5" thickBot="1" x14ac:dyDescent="0.3">
      <c r="A55" s="553"/>
      <c r="B55" s="530"/>
      <c r="C55" s="244" t="s">
        <v>12</v>
      </c>
      <c r="D55" s="194">
        <v>16</v>
      </c>
      <c r="E55" s="194">
        <v>1</v>
      </c>
      <c r="F55" s="241">
        <f t="shared" si="3"/>
        <v>1</v>
      </c>
      <c r="G55" s="241">
        <f t="shared" si="2"/>
        <v>1</v>
      </c>
      <c r="H55" s="73">
        <f t="shared" si="4"/>
        <v>1</v>
      </c>
    </row>
    <row r="56" spans="1:8" ht="15.75" x14ac:dyDescent="0.25">
      <c r="A56" s="85" t="s">
        <v>109</v>
      </c>
      <c r="B56" s="511" t="s">
        <v>13</v>
      </c>
      <c r="C56" s="79" t="s">
        <v>10</v>
      </c>
      <c r="D56" s="41">
        <v>30</v>
      </c>
      <c r="E56" s="41">
        <v>1</v>
      </c>
      <c r="F56" s="41">
        <f t="shared" si="3"/>
        <v>1</v>
      </c>
      <c r="G56" s="41">
        <f t="shared" si="2"/>
        <v>2</v>
      </c>
      <c r="H56" s="71">
        <f t="shared" si="4"/>
        <v>2</v>
      </c>
    </row>
    <row r="57" spans="1:8" ht="16.5" thickBot="1" x14ac:dyDescent="0.3">
      <c r="A57" s="236" t="s">
        <v>26</v>
      </c>
      <c r="B57" s="530"/>
      <c r="C57" s="81" t="s">
        <v>11</v>
      </c>
      <c r="D57" s="194">
        <v>34</v>
      </c>
      <c r="E57" s="241">
        <v>1</v>
      </c>
      <c r="F57" s="241">
        <f t="shared" si="3"/>
        <v>1</v>
      </c>
      <c r="G57" s="241">
        <f t="shared" si="2"/>
        <v>2</v>
      </c>
      <c r="H57" s="73">
        <f t="shared" si="4"/>
        <v>2</v>
      </c>
    </row>
    <row r="58" spans="1:8" ht="15.75" x14ac:dyDescent="0.25">
      <c r="A58" s="548" t="s">
        <v>35</v>
      </c>
      <c r="B58" s="234"/>
      <c r="C58" s="245" t="s">
        <v>10</v>
      </c>
      <c r="D58" s="233">
        <v>15</v>
      </c>
      <c r="E58" s="233">
        <v>1</v>
      </c>
      <c r="F58" s="233">
        <f t="shared" si="3"/>
        <v>1</v>
      </c>
      <c r="G58" s="233">
        <f t="shared" si="2"/>
        <v>1</v>
      </c>
      <c r="H58" s="166">
        <f t="shared" si="4"/>
        <v>1</v>
      </c>
    </row>
    <row r="59" spans="1:8" ht="16.5" thickBot="1" x14ac:dyDescent="0.3">
      <c r="A59" s="548"/>
      <c r="B59" s="234" t="s">
        <v>13</v>
      </c>
      <c r="C59" s="243" t="s">
        <v>11</v>
      </c>
      <c r="D59" s="232">
        <v>0</v>
      </c>
      <c r="E59" s="232">
        <v>1</v>
      </c>
      <c r="F59" s="231">
        <f t="shared" si="3"/>
        <v>0</v>
      </c>
      <c r="G59" s="231">
        <f t="shared" si="2"/>
        <v>0</v>
      </c>
      <c r="H59" s="105">
        <f t="shared" si="4"/>
        <v>0</v>
      </c>
    </row>
    <row r="60" spans="1:8" ht="15.75" x14ac:dyDescent="0.25">
      <c r="A60" s="549" t="s">
        <v>36</v>
      </c>
      <c r="B60" s="238" t="s">
        <v>13</v>
      </c>
      <c r="C60" s="79" t="s">
        <v>10</v>
      </c>
      <c r="D60" s="41">
        <v>15</v>
      </c>
      <c r="E60" s="41">
        <v>1</v>
      </c>
      <c r="F60" s="41">
        <f t="shared" si="3"/>
        <v>1</v>
      </c>
      <c r="G60" s="41">
        <f t="shared" si="2"/>
        <v>1</v>
      </c>
      <c r="H60" s="71">
        <f t="shared" si="4"/>
        <v>1</v>
      </c>
    </row>
    <row r="61" spans="1:8" ht="16.5" thickBot="1" x14ac:dyDescent="0.3">
      <c r="A61" s="550"/>
      <c r="B61" s="235" t="s">
        <v>13</v>
      </c>
      <c r="C61" s="244" t="s">
        <v>11</v>
      </c>
      <c r="D61" s="194">
        <v>0</v>
      </c>
      <c r="E61" s="241">
        <v>1</v>
      </c>
      <c r="F61" s="241">
        <f t="shared" si="3"/>
        <v>0</v>
      </c>
      <c r="G61" s="241">
        <f t="shared" si="2"/>
        <v>0</v>
      </c>
      <c r="H61" s="73">
        <f t="shared" si="4"/>
        <v>0</v>
      </c>
    </row>
    <row r="62" spans="1:8" ht="15.75" x14ac:dyDescent="0.25">
      <c r="A62" s="548" t="s">
        <v>28</v>
      </c>
      <c r="B62" s="246" t="s">
        <v>13</v>
      </c>
      <c r="C62" s="245" t="s">
        <v>10</v>
      </c>
      <c r="D62" s="233">
        <v>15</v>
      </c>
      <c r="E62" s="233">
        <v>0</v>
      </c>
      <c r="F62" s="233">
        <f t="shared" si="3"/>
        <v>1</v>
      </c>
      <c r="G62" s="233">
        <f t="shared" si="2"/>
        <v>1</v>
      </c>
      <c r="H62" s="166">
        <f t="shared" si="4"/>
        <v>1</v>
      </c>
    </row>
    <row r="63" spans="1:8" ht="16.5" thickBot="1" x14ac:dyDescent="0.3">
      <c r="A63" s="548"/>
      <c r="B63" s="234"/>
      <c r="C63" s="243" t="s">
        <v>11</v>
      </c>
      <c r="D63" s="232">
        <v>0</v>
      </c>
      <c r="E63" s="232">
        <v>1</v>
      </c>
      <c r="F63" s="231">
        <f t="shared" si="3"/>
        <v>0</v>
      </c>
      <c r="G63" s="231">
        <f t="shared" si="2"/>
        <v>0</v>
      </c>
      <c r="H63" s="105">
        <f t="shared" si="4"/>
        <v>0</v>
      </c>
    </row>
    <row r="64" spans="1:8" ht="15.75" x14ac:dyDescent="0.25">
      <c r="A64" s="549" t="s">
        <v>32</v>
      </c>
      <c r="B64" s="238" t="s">
        <v>13</v>
      </c>
      <c r="C64" s="79" t="s">
        <v>10</v>
      </c>
      <c r="D64" s="41">
        <v>15</v>
      </c>
      <c r="E64" s="41">
        <v>1</v>
      </c>
      <c r="F64" s="41">
        <f t="shared" si="3"/>
        <v>1</v>
      </c>
      <c r="G64" s="41">
        <f t="shared" si="2"/>
        <v>1</v>
      </c>
      <c r="H64" s="71">
        <f t="shared" si="4"/>
        <v>1</v>
      </c>
    </row>
    <row r="65" spans="1:8" ht="16.5" thickBot="1" x14ac:dyDescent="0.3">
      <c r="A65" s="550"/>
      <c r="B65" s="239" t="s">
        <v>13</v>
      </c>
      <c r="C65" s="84" t="s">
        <v>11</v>
      </c>
      <c r="D65" s="194">
        <v>0</v>
      </c>
      <c r="E65" s="241">
        <v>1</v>
      </c>
      <c r="F65" s="241">
        <f t="shared" si="3"/>
        <v>0</v>
      </c>
      <c r="G65" s="241">
        <f t="shared" si="2"/>
        <v>0</v>
      </c>
      <c r="H65" s="73">
        <f t="shared" si="4"/>
        <v>0</v>
      </c>
    </row>
    <row r="66" spans="1:8" ht="15.75" x14ac:dyDescent="0.25">
      <c r="A66" s="551" t="s">
        <v>29</v>
      </c>
      <c r="B66" s="517" t="s">
        <v>13</v>
      </c>
      <c r="C66" s="82" t="s">
        <v>10</v>
      </c>
      <c r="D66" s="233">
        <v>15</v>
      </c>
      <c r="E66" s="233">
        <v>1</v>
      </c>
      <c r="F66" s="233">
        <f t="shared" si="3"/>
        <v>1</v>
      </c>
      <c r="G66" s="233">
        <f t="shared" si="2"/>
        <v>1</v>
      </c>
      <c r="H66" s="166">
        <f t="shared" si="4"/>
        <v>1</v>
      </c>
    </row>
    <row r="67" spans="1:8" ht="16.5" thickBot="1" x14ac:dyDescent="0.3">
      <c r="A67" s="552"/>
      <c r="B67" s="512"/>
      <c r="C67" s="86" t="s">
        <v>11</v>
      </c>
      <c r="D67" s="232">
        <v>13</v>
      </c>
      <c r="E67" s="231">
        <v>1</v>
      </c>
      <c r="F67" s="231">
        <f t="shared" si="3"/>
        <v>1</v>
      </c>
      <c r="G67" s="231">
        <f t="shared" si="2"/>
        <v>1</v>
      </c>
      <c r="H67" s="105">
        <f t="shared" si="4"/>
        <v>1</v>
      </c>
    </row>
    <row r="68" spans="1:8" ht="15.75" x14ac:dyDescent="0.25">
      <c r="A68" s="544" t="s">
        <v>31</v>
      </c>
      <c r="B68" s="511" t="s">
        <v>13</v>
      </c>
      <c r="C68" s="79" t="s">
        <v>10</v>
      </c>
      <c r="D68" s="41">
        <v>20</v>
      </c>
      <c r="E68" s="41">
        <v>1</v>
      </c>
      <c r="F68" s="41">
        <f t="shared" si="3"/>
        <v>1</v>
      </c>
      <c r="G68" s="41">
        <f t="shared" si="2"/>
        <v>1</v>
      </c>
      <c r="H68" s="71">
        <f t="shared" si="4"/>
        <v>1</v>
      </c>
    </row>
    <row r="69" spans="1:8" ht="16.5" thickBot="1" x14ac:dyDescent="0.3">
      <c r="A69" s="545"/>
      <c r="B69" s="546"/>
      <c r="C69" s="81" t="s">
        <v>11</v>
      </c>
      <c r="D69" s="194">
        <v>20</v>
      </c>
      <c r="E69" s="241">
        <v>1</v>
      </c>
      <c r="F69" s="241">
        <f t="shared" si="3"/>
        <v>1</v>
      </c>
      <c r="G69" s="241">
        <f t="shared" si="2"/>
        <v>1</v>
      </c>
      <c r="H69" s="73">
        <f t="shared" si="4"/>
        <v>1</v>
      </c>
    </row>
    <row r="70" spans="1:8" ht="15.75" x14ac:dyDescent="0.25">
      <c r="A70" s="445" t="s">
        <v>37</v>
      </c>
      <c r="B70" s="517" t="s">
        <v>9</v>
      </c>
      <c r="C70" s="82" t="s">
        <v>10</v>
      </c>
      <c r="D70" s="233">
        <v>20</v>
      </c>
      <c r="E70" s="233">
        <v>1</v>
      </c>
      <c r="F70" s="233">
        <f t="shared" si="3"/>
        <v>1</v>
      </c>
      <c r="G70" s="233">
        <f t="shared" si="2"/>
        <v>1</v>
      </c>
      <c r="H70" s="88"/>
    </row>
    <row r="71" spans="1:8" ht="15.75" x14ac:dyDescent="0.25">
      <c r="A71" s="547"/>
      <c r="B71" s="517"/>
      <c r="C71" s="216" t="s">
        <v>11</v>
      </c>
      <c r="D71" s="233">
        <v>16</v>
      </c>
      <c r="E71" s="233">
        <v>1</v>
      </c>
      <c r="F71" s="233">
        <f t="shared" si="3"/>
        <v>1</v>
      </c>
      <c r="G71" s="233">
        <f t="shared" si="2"/>
        <v>1</v>
      </c>
      <c r="H71" s="88"/>
    </row>
    <row r="72" spans="1:8" ht="15.75" x14ac:dyDescent="0.25">
      <c r="A72" s="131" t="s">
        <v>23</v>
      </c>
      <c r="B72" s="517"/>
      <c r="C72" s="541" t="s">
        <v>12</v>
      </c>
      <c r="D72" s="130">
        <v>13</v>
      </c>
      <c r="E72" s="126">
        <v>1</v>
      </c>
      <c r="F72" s="126">
        <f t="shared" si="3"/>
        <v>1</v>
      </c>
      <c r="G72" s="126">
        <f t="shared" si="2"/>
        <v>1</v>
      </c>
      <c r="H72" s="127"/>
    </row>
    <row r="73" spans="1:8" ht="24" x14ac:dyDescent="0.25">
      <c r="A73" s="124" t="s">
        <v>122</v>
      </c>
      <c r="B73" s="517"/>
      <c r="C73" s="542"/>
      <c r="D73" s="233">
        <v>7</v>
      </c>
      <c r="E73" s="240">
        <v>1</v>
      </c>
      <c r="F73" s="240">
        <f t="shared" si="3"/>
        <v>1</v>
      </c>
      <c r="G73" s="240">
        <f t="shared" si="2"/>
        <v>1</v>
      </c>
      <c r="H73" s="94"/>
    </row>
    <row r="74" spans="1:8" ht="16.5" thickBot="1" x14ac:dyDescent="0.3">
      <c r="A74" s="22" t="s">
        <v>118</v>
      </c>
      <c r="B74" s="512"/>
      <c r="C74" s="543"/>
      <c r="D74" s="233">
        <v>6</v>
      </c>
      <c r="E74" s="240">
        <v>1</v>
      </c>
      <c r="F74" s="240">
        <f t="shared" si="3"/>
        <v>1</v>
      </c>
      <c r="G74" s="240">
        <f t="shared" si="2"/>
        <v>1</v>
      </c>
      <c r="H74" s="94"/>
    </row>
    <row r="75" spans="1:8" ht="15.75" x14ac:dyDescent="0.25">
      <c r="A75" s="518" t="s">
        <v>37</v>
      </c>
      <c r="B75" s="449" t="s">
        <v>13</v>
      </c>
      <c r="C75" s="87" t="s">
        <v>10</v>
      </c>
      <c r="D75" s="41">
        <v>15</v>
      </c>
      <c r="E75" s="41">
        <v>1</v>
      </c>
      <c r="F75" s="41">
        <f t="shared" si="3"/>
        <v>1</v>
      </c>
      <c r="G75" s="41">
        <f t="shared" si="2"/>
        <v>1</v>
      </c>
      <c r="H75" s="93"/>
    </row>
    <row r="76" spans="1:8" ht="16.5" thickBot="1" x14ac:dyDescent="0.3">
      <c r="A76" s="520"/>
      <c r="B76" s="529"/>
      <c r="C76" s="95" t="s">
        <v>11</v>
      </c>
      <c r="D76" s="194">
        <v>7</v>
      </c>
      <c r="E76" s="194">
        <v>1</v>
      </c>
      <c r="F76" s="241">
        <f t="shared" si="3"/>
        <v>1</v>
      </c>
      <c r="G76" s="241">
        <f t="shared" si="2"/>
        <v>1</v>
      </c>
      <c r="H76" s="89"/>
    </row>
    <row r="77" spans="1:8" ht="15.75" x14ac:dyDescent="0.25">
      <c r="A77" s="445" t="s">
        <v>38</v>
      </c>
      <c r="B77" s="450" t="s">
        <v>9</v>
      </c>
      <c r="C77" s="245" t="s">
        <v>10</v>
      </c>
      <c r="D77" s="233">
        <v>15</v>
      </c>
      <c r="E77" s="233">
        <v>1</v>
      </c>
      <c r="F77" s="233">
        <f t="shared" si="3"/>
        <v>1</v>
      </c>
      <c r="G77" s="233">
        <f t="shared" ref="G77:G121" si="5">CEILING(D77/20,1)</f>
        <v>1</v>
      </c>
      <c r="H77" s="88"/>
    </row>
    <row r="78" spans="1:8" ht="15.75" x14ac:dyDescent="0.25">
      <c r="A78" s="458"/>
      <c r="B78" s="451"/>
      <c r="C78" s="80" t="s">
        <v>11</v>
      </c>
      <c r="D78" s="233">
        <v>10</v>
      </c>
      <c r="E78" s="240">
        <v>1</v>
      </c>
      <c r="F78" s="240">
        <f t="shared" ref="F78:F121" si="6">CEILING(D78/35,1)</f>
        <v>1</v>
      </c>
      <c r="G78" s="240">
        <f t="shared" si="5"/>
        <v>1</v>
      </c>
      <c r="H78" s="94"/>
    </row>
    <row r="79" spans="1:8" ht="16.5" thickBot="1" x14ac:dyDescent="0.3">
      <c r="A79" s="459"/>
      <c r="B79" s="451"/>
      <c r="C79" s="242" t="s">
        <v>12</v>
      </c>
      <c r="D79" s="232">
        <v>6</v>
      </c>
      <c r="E79" s="231">
        <v>1</v>
      </c>
      <c r="F79" s="231">
        <f t="shared" si="6"/>
        <v>1</v>
      </c>
      <c r="G79" s="231">
        <f t="shared" si="5"/>
        <v>1</v>
      </c>
      <c r="H79" s="169"/>
    </row>
    <row r="80" spans="1:8" ht="15.75" x14ac:dyDescent="0.25">
      <c r="A80" s="445" t="s">
        <v>38</v>
      </c>
      <c r="B80" s="521" t="s">
        <v>13</v>
      </c>
      <c r="C80" s="79" t="s">
        <v>10</v>
      </c>
      <c r="D80" s="41">
        <v>15</v>
      </c>
      <c r="E80" s="41">
        <v>1</v>
      </c>
      <c r="F80" s="41">
        <f t="shared" si="6"/>
        <v>1</v>
      </c>
      <c r="G80" s="41">
        <f t="shared" si="5"/>
        <v>1</v>
      </c>
      <c r="H80" s="93"/>
    </row>
    <row r="81" spans="1:8" ht="16.5" thickBot="1" x14ac:dyDescent="0.3">
      <c r="A81" s="459"/>
      <c r="B81" s="533"/>
      <c r="C81" s="81" t="s">
        <v>11</v>
      </c>
      <c r="D81" s="162">
        <v>8</v>
      </c>
      <c r="E81" s="162">
        <v>1</v>
      </c>
      <c r="F81" s="162">
        <f t="shared" si="6"/>
        <v>1</v>
      </c>
      <c r="G81" s="162">
        <f t="shared" si="5"/>
        <v>1</v>
      </c>
      <c r="H81" s="180"/>
    </row>
    <row r="82" spans="1:8" ht="24" x14ac:dyDescent="0.25">
      <c r="A82" s="230" t="s">
        <v>39</v>
      </c>
      <c r="B82" s="534" t="s">
        <v>9</v>
      </c>
      <c r="C82" s="270" t="s">
        <v>10</v>
      </c>
      <c r="D82" s="159">
        <v>40</v>
      </c>
      <c r="E82" s="159">
        <v>1</v>
      </c>
      <c r="F82" s="159">
        <f t="shared" si="6"/>
        <v>2</v>
      </c>
      <c r="G82" s="159">
        <f t="shared" si="5"/>
        <v>2</v>
      </c>
      <c r="H82" s="278"/>
    </row>
    <row r="83" spans="1:8" ht="33.75" customHeight="1" x14ac:dyDescent="0.25">
      <c r="A83" s="279" t="s">
        <v>23</v>
      </c>
      <c r="B83" s="535"/>
      <c r="C83" s="537" t="s">
        <v>11</v>
      </c>
      <c r="D83" s="160">
        <v>48</v>
      </c>
      <c r="E83" s="160">
        <v>1</v>
      </c>
      <c r="F83" s="158">
        <f t="shared" si="6"/>
        <v>2</v>
      </c>
      <c r="G83" s="158">
        <v>3</v>
      </c>
      <c r="H83" s="227"/>
    </row>
    <row r="84" spans="1:8" ht="24" x14ac:dyDescent="0.25">
      <c r="A84" s="279" t="s">
        <v>152</v>
      </c>
      <c r="B84" s="535"/>
      <c r="C84" s="538"/>
      <c r="D84" s="160">
        <v>12</v>
      </c>
      <c r="E84" s="160">
        <v>1</v>
      </c>
      <c r="F84" s="158">
        <f t="shared" si="6"/>
        <v>1</v>
      </c>
      <c r="G84" s="158">
        <f t="shared" si="5"/>
        <v>1</v>
      </c>
      <c r="H84" s="227"/>
    </row>
    <row r="85" spans="1:8" ht="15.75" x14ac:dyDescent="0.25">
      <c r="A85" s="280" t="s">
        <v>41</v>
      </c>
      <c r="B85" s="535"/>
      <c r="C85" s="539"/>
      <c r="D85" s="160">
        <v>31</v>
      </c>
      <c r="E85" s="160">
        <v>1</v>
      </c>
      <c r="F85" s="158">
        <f t="shared" si="6"/>
        <v>1</v>
      </c>
      <c r="G85" s="158">
        <f t="shared" si="5"/>
        <v>2</v>
      </c>
      <c r="H85" s="227"/>
    </row>
    <row r="86" spans="1:8" ht="15.75" x14ac:dyDescent="0.25">
      <c r="A86" s="280" t="s">
        <v>23</v>
      </c>
      <c r="B86" s="535"/>
      <c r="C86" s="537" t="s">
        <v>12</v>
      </c>
      <c r="D86" s="160">
        <v>51</v>
      </c>
      <c r="E86" s="160">
        <v>1</v>
      </c>
      <c r="F86" s="158">
        <f t="shared" si="6"/>
        <v>2</v>
      </c>
      <c r="G86" s="158">
        <f t="shared" si="5"/>
        <v>3</v>
      </c>
      <c r="H86" s="227"/>
    </row>
    <row r="87" spans="1:8" ht="15.75" x14ac:dyDescent="0.25">
      <c r="A87" s="280" t="s">
        <v>40</v>
      </c>
      <c r="B87" s="535"/>
      <c r="C87" s="538"/>
      <c r="D87" s="160">
        <v>18</v>
      </c>
      <c r="E87" s="158">
        <v>1</v>
      </c>
      <c r="F87" s="158">
        <f t="shared" si="6"/>
        <v>1</v>
      </c>
      <c r="G87" s="158">
        <f t="shared" si="5"/>
        <v>1</v>
      </c>
      <c r="H87" s="227"/>
    </row>
    <row r="88" spans="1:8" ht="16.5" thickBot="1" x14ac:dyDescent="0.3">
      <c r="A88" s="281" t="s">
        <v>41</v>
      </c>
      <c r="B88" s="536"/>
      <c r="C88" s="540"/>
      <c r="D88" s="282">
        <v>33</v>
      </c>
      <c r="E88" s="162">
        <v>1</v>
      </c>
      <c r="F88" s="162">
        <f t="shared" si="6"/>
        <v>1</v>
      </c>
      <c r="G88" s="162">
        <f t="shared" si="5"/>
        <v>2</v>
      </c>
      <c r="H88" s="180"/>
    </row>
    <row r="89" spans="1:8" ht="24" customHeight="1" x14ac:dyDescent="0.25">
      <c r="A89" s="442" t="s">
        <v>42</v>
      </c>
      <c r="B89" s="523" t="s">
        <v>9</v>
      </c>
      <c r="C89" s="90" t="s">
        <v>10</v>
      </c>
      <c r="D89" s="91">
        <v>30</v>
      </c>
      <c r="E89" s="91">
        <v>1</v>
      </c>
      <c r="F89" s="233">
        <f t="shared" si="6"/>
        <v>1</v>
      </c>
      <c r="G89" s="233">
        <f t="shared" si="5"/>
        <v>2</v>
      </c>
      <c r="H89" s="217"/>
    </row>
    <row r="90" spans="1:8" ht="15.75" x14ac:dyDescent="0.25">
      <c r="A90" s="114" t="s">
        <v>43</v>
      </c>
      <c r="B90" s="523"/>
      <c r="C90" s="247" t="s">
        <v>11</v>
      </c>
      <c r="D90" s="91">
        <v>21</v>
      </c>
      <c r="E90" s="91">
        <v>1</v>
      </c>
      <c r="F90" s="233">
        <f t="shared" si="6"/>
        <v>1</v>
      </c>
      <c r="G90" s="233">
        <f t="shared" si="5"/>
        <v>2</v>
      </c>
      <c r="H90" s="217"/>
    </row>
    <row r="91" spans="1:8" ht="16.5" customHeight="1" x14ac:dyDescent="0.25">
      <c r="A91" s="443" t="s">
        <v>23</v>
      </c>
      <c r="B91" s="523"/>
      <c r="C91" s="531" t="s">
        <v>12</v>
      </c>
      <c r="D91" s="132">
        <v>38</v>
      </c>
      <c r="E91" s="132">
        <v>1</v>
      </c>
      <c r="F91" s="126">
        <f t="shared" si="6"/>
        <v>2</v>
      </c>
      <c r="G91" s="126">
        <f t="shared" si="5"/>
        <v>2</v>
      </c>
      <c r="H91" s="133"/>
    </row>
    <row r="92" spans="1:8" ht="24" x14ac:dyDescent="0.25">
      <c r="A92" s="444" t="s">
        <v>123</v>
      </c>
      <c r="B92" s="523"/>
      <c r="C92" s="532"/>
      <c r="D92" s="91">
        <v>16</v>
      </c>
      <c r="E92" s="91">
        <v>1</v>
      </c>
      <c r="F92" s="240">
        <f t="shared" si="6"/>
        <v>1</v>
      </c>
      <c r="G92" s="240">
        <f t="shared" si="5"/>
        <v>1</v>
      </c>
      <c r="H92" s="92"/>
    </row>
    <row r="93" spans="1:8" ht="16.5" thickBot="1" x14ac:dyDescent="0.3">
      <c r="A93" s="237" t="s">
        <v>43</v>
      </c>
      <c r="B93" s="517"/>
      <c r="C93" s="532"/>
      <c r="D93" s="218">
        <v>22</v>
      </c>
      <c r="E93" s="218">
        <v>1</v>
      </c>
      <c r="F93" s="231">
        <f t="shared" si="6"/>
        <v>1</v>
      </c>
      <c r="G93" s="231">
        <f t="shared" si="5"/>
        <v>2</v>
      </c>
      <c r="H93" s="219"/>
    </row>
    <row r="94" spans="1:8" ht="15.75" x14ac:dyDescent="0.25">
      <c r="A94" s="445" t="s">
        <v>44</v>
      </c>
      <c r="B94" s="511" t="s">
        <v>9</v>
      </c>
      <c r="C94" s="87" t="s">
        <v>10</v>
      </c>
      <c r="D94" s="41">
        <v>20</v>
      </c>
      <c r="E94" s="41">
        <v>1</v>
      </c>
      <c r="F94" s="41">
        <f t="shared" si="6"/>
        <v>1</v>
      </c>
      <c r="G94" s="41">
        <f t="shared" si="5"/>
        <v>1</v>
      </c>
      <c r="H94" s="93"/>
    </row>
    <row r="95" spans="1:8" ht="15.75" x14ac:dyDescent="0.25">
      <c r="A95" s="458"/>
      <c r="B95" s="450"/>
      <c r="C95" s="82" t="s">
        <v>11</v>
      </c>
      <c r="D95" s="233">
        <v>22</v>
      </c>
      <c r="E95" s="233">
        <v>1</v>
      </c>
      <c r="F95" s="240">
        <f t="shared" si="6"/>
        <v>1</v>
      </c>
      <c r="G95" s="240">
        <f t="shared" si="5"/>
        <v>2</v>
      </c>
      <c r="H95" s="94"/>
    </row>
    <row r="96" spans="1:8" ht="16.5" thickBot="1" x14ac:dyDescent="0.3">
      <c r="A96" s="459"/>
      <c r="B96" s="448"/>
      <c r="C96" s="95" t="s">
        <v>12</v>
      </c>
      <c r="D96" s="194">
        <v>4</v>
      </c>
      <c r="E96" s="194">
        <v>1</v>
      </c>
      <c r="F96" s="241">
        <f t="shared" si="6"/>
        <v>1</v>
      </c>
      <c r="G96" s="241">
        <f t="shared" si="5"/>
        <v>1</v>
      </c>
      <c r="H96" s="89"/>
    </row>
    <row r="97" spans="1:8" ht="15.75" x14ac:dyDescent="0.25">
      <c r="A97" s="518" t="s">
        <v>44</v>
      </c>
      <c r="B97" s="450" t="s">
        <v>13</v>
      </c>
      <c r="C97" s="245" t="s">
        <v>10</v>
      </c>
      <c r="D97" s="233">
        <v>15</v>
      </c>
      <c r="E97" s="233">
        <v>1</v>
      </c>
      <c r="F97" s="233">
        <f t="shared" si="6"/>
        <v>1</v>
      </c>
      <c r="G97" s="233">
        <f t="shared" si="5"/>
        <v>1</v>
      </c>
      <c r="H97" s="88"/>
    </row>
    <row r="98" spans="1:8" ht="16.5" thickBot="1" x14ac:dyDescent="0.3">
      <c r="A98" s="520"/>
      <c r="B98" s="450"/>
      <c r="C98" s="242" t="s">
        <v>11</v>
      </c>
      <c r="D98" s="232">
        <v>9</v>
      </c>
      <c r="E98" s="241">
        <v>1</v>
      </c>
      <c r="F98" s="241">
        <f t="shared" si="6"/>
        <v>1</v>
      </c>
      <c r="G98" s="241">
        <f t="shared" si="5"/>
        <v>1</v>
      </c>
      <c r="H98" s="89"/>
    </row>
    <row r="99" spans="1:8" ht="15.75" x14ac:dyDescent="0.25">
      <c r="A99" s="445" t="s">
        <v>45</v>
      </c>
      <c r="B99" s="511" t="s">
        <v>9</v>
      </c>
      <c r="C99" s="79" t="s">
        <v>10</v>
      </c>
      <c r="D99" s="41">
        <v>15</v>
      </c>
      <c r="E99" s="233">
        <v>1</v>
      </c>
      <c r="F99" s="233">
        <f t="shared" si="6"/>
        <v>1</v>
      </c>
      <c r="G99" s="233">
        <f t="shared" si="5"/>
        <v>1</v>
      </c>
      <c r="H99" s="88"/>
    </row>
    <row r="100" spans="1:8" ht="15.75" x14ac:dyDescent="0.25">
      <c r="A100" s="458"/>
      <c r="B100" s="517"/>
      <c r="C100" s="80" t="s">
        <v>11</v>
      </c>
      <c r="D100" s="233">
        <v>6</v>
      </c>
      <c r="E100" s="233">
        <v>1</v>
      </c>
      <c r="F100" s="240">
        <f t="shared" si="6"/>
        <v>1</v>
      </c>
      <c r="G100" s="240">
        <f t="shared" si="5"/>
        <v>1</v>
      </c>
      <c r="H100" s="94"/>
    </row>
    <row r="101" spans="1:8" ht="16.5" thickBot="1" x14ac:dyDescent="0.3">
      <c r="A101" s="459"/>
      <c r="B101" s="235"/>
      <c r="C101" s="244" t="s">
        <v>12</v>
      </c>
      <c r="D101" s="194">
        <v>4</v>
      </c>
      <c r="E101" s="232">
        <v>1</v>
      </c>
      <c r="F101" s="231">
        <f t="shared" si="6"/>
        <v>1</v>
      </c>
      <c r="G101" s="231">
        <f t="shared" si="5"/>
        <v>1</v>
      </c>
      <c r="H101" s="169"/>
    </row>
    <row r="102" spans="1:8" ht="15.75" x14ac:dyDescent="0.25">
      <c r="A102" s="445" t="s">
        <v>45</v>
      </c>
      <c r="B102" s="511" t="s">
        <v>13</v>
      </c>
      <c r="C102" s="79" t="s">
        <v>10</v>
      </c>
      <c r="D102" s="41">
        <v>15</v>
      </c>
      <c r="E102" s="41">
        <v>1</v>
      </c>
      <c r="F102" s="41">
        <f t="shared" si="6"/>
        <v>1</v>
      </c>
      <c r="G102" s="41">
        <f t="shared" si="5"/>
        <v>1</v>
      </c>
      <c r="H102" s="93"/>
    </row>
    <row r="103" spans="1:8" ht="16.5" thickBot="1" x14ac:dyDescent="0.3">
      <c r="A103" s="459"/>
      <c r="B103" s="451"/>
      <c r="C103" s="216" t="s">
        <v>11</v>
      </c>
      <c r="D103" s="232">
        <v>21</v>
      </c>
      <c r="E103" s="232">
        <v>1</v>
      </c>
      <c r="F103" s="231">
        <f t="shared" si="6"/>
        <v>1</v>
      </c>
      <c r="G103" s="231">
        <f t="shared" si="5"/>
        <v>2</v>
      </c>
      <c r="H103" s="169"/>
    </row>
    <row r="104" spans="1:8" ht="24" customHeight="1" x14ac:dyDescent="0.25">
      <c r="A104" s="526" t="s">
        <v>127</v>
      </c>
      <c r="B104" s="528" t="s">
        <v>9</v>
      </c>
      <c r="C104" s="41" t="s">
        <v>10</v>
      </c>
      <c r="D104" s="41">
        <v>15</v>
      </c>
      <c r="E104" s="41">
        <v>1</v>
      </c>
      <c r="F104" s="41">
        <f t="shared" si="6"/>
        <v>1</v>
      </c>
      <c r="G104" s="41">
        <f t="shared" si="5"/>
        <v>1</v>
      </c>
      <c r="H104" s="93"/>
    </row>
    <row r="105" spans="1:8" ht="16.5" thickBot="1" x14ac:dyDescent="0.3">
      <c r="A105" s="527"/>
      <c r="B105" s="448"/>
      <c r="C105" s="241" t="s">
        <v>11</v>
      </c>
      <c r="D105" s="241">
        <v>9</v>
      </c>
      <c r="E105" s="241">
        <v>1</v>
      </c>
      <c r="F105" s="241">
        <f t="shared" si="6"/>
        <v>1</v>
      </c>
      <c r="G105" s="241">
        <f t="shared" si="5"/>
        <v>1</v>
      </c>
      <c r="H105" s="89"/>
    </row>
    <row r="106" spans="1:8" ht="15.75" x14ac:dyDescent="0.25">
      <c r="A106" s="518" t="s">
        <v>46</v>
      </c>
      <c r="B106" s="450" t="s">
        <v>9</v>
      </c>
      <c r="C106" s="245" t="s">
        <v>10</v>
      </c>
      <c r="D106" s="233">
        <v>15</v>
      </c>
      <c r="E106" s="233">
        <v>1</v>
      </c>
      <c r="F106" s="233">
        <f t="shared" si="6"/>
        <v>1</v>
      </c>
      <c r="G106" s="233">
        <f t="shared" si="5"/>
        <v>1</v>
      </c>
      <c r="H106" s="88"/>
    </row>
    <row r="107" spans="1:8" ht="15.75" x14ac:dyDescent="0.25">
      <c r="A107" s="519"/>
      <c r="B107" s="450"/>
      <c r="C107" s="80" t="s">
        <v>11</v>
      </c>
      <c r="D107" s="233">
        <v>0</v>
      </c>
      <c r="E107" s="240">
        <v>0</v>
      </c>
      <c r="F107" s="240">
        <f t="shared" si="6"/>
        <v>0</v>
      </c>
      <c r="G107" s="240">
        <f t="shared" si="5"/>
        <v>0</v>
      </c>
      <c r="H107" s="94"/>
    </row>
    <row r="108" spans="1:8" ht="16.5" thickBot="1" x14ac:dyDescent="0.3">
      <c r="A108" s="520"/>
      <c r="B108" s="529"/>
      <c r="C108" s="244" t="s">
        <v>12</v>
      </c>
      <c r="D108" s="194">
        <v>9</v>
      </c>
      <c r="E108" s="232">
        <v>1</v>
      </c>
      <c r="F108" s="231">
        <f t="shared" si="6"/>
        <v>1</v>
      </c>
      <c r="G108" s="231">
        <f t="shared" si="5"/>
        <v>1</v>
      </c>
      <c r="H108" s="169"/>
    </row>
    <row r="109" spans="1:8" ht="15.75" x14ac:dyDescent="0.25">
      <c r="A109" s="445" t="s">
        <v>47</v>
      </c>
      <c r="B109" s="511" t="s">
        <v>9</v>
      </c>
      <c r="C109" s="87" t="s">
        <v>10</v>
      </c>
      <c r="D109" s="195">
        <v>30</v>
      </c>
      <c r="E109" s="195">
        <v>1</v>
      </c>
      <c r="F109" s="41">
        <f t="shared" si="6"/>
        <v>1</v>
      </c>
      <c r="G109" s="41">
        <f t="shared" si="5"/>
        <v>2</v>
      </c>
      <c r="H109" s="93"/>
    </row>
    <row r="110" spans="1:8" ht="15.75" x14ac:dyDescent="0.25">
      <c r="A110" s="458"/>
      <c r="B110" s="517"/>
      <c r="C110" s="240" t="s">
        <v>11</v>
      </c>
      <c r="D110" s="158">
        <v>28</v>
      </c>
      <c r="E110" s="158">
        <v>1</v>
      </c>
      <c r="F110" s="158">
        <f t="shared" si="6"/>
        <v>1</v>
      </c>
      <c r="G110" s="158">
        <f t="shared" si="5"/>
        <v>2</v>
      </c>
      <c r="H110" s="227"/>
    </row>
    <row r="111" spans="1:8" ht="16.5" thickBot="1" x14ac:dyDescent="0.3">
      <c r="A111" s="459"/>
      <c r="B111" s="530"/>
      <c r="C111" s="244" t="s">
        <v>12</v>
      </c>
      <c r="D111" s="162">
        <v>21</v>
      </c>
      <c r="E111" s="162">
        <v>1</v>
      </c>
      <c r="F111" s="162">
        <f t="shared" si="6"/>
        <v>1</v>
      </c>
      <c r="G111" s="162">
        <f t="shared" si="5"/>
        <v>2</v>
      </c>
      <c r="H111" s="228"/>
    </row>
    <row r="112" spans="1:8" ht="15.75" x14ac:dyDescent="0.25">
      <c r="A112" s="445" t="s">
        <v>47</v>
      </c>
      <c r="B112" s="511" t="s">
        <v>13</v>
      </c>
      <c r="C112" s="245" t="s">
        <v>10</v>
      </c>
      <c r="D112" s="233">
        <v>15</v>
      </c>
      <c r="E112" s="233">
        <v>1</v>
      </c>
      <c r="F112" s="233">
        <f t="shared" si="6"/>
        <v>1</v>
      </c>
      <c r="G112" s="233">
        <f t="shared" si="5"/>
        <v>1</v>
      </c>
      <c r="H112" s="88"/>
    </row>
    <row r="113" spans="1:8" ht="16.5" thickBot="1" x14ac:dyDescent="0.3">
      <c r="A113" s="459"/>
      <c r="B113" s="517"/>
      <c r="C113" s="242" t="s">
        <v>11</v>
      </c>
      <c r="D113" s="232">
        <v>8</v>
      </c>
      <c r="E113" s="232">
        <v>1</v>
      </c>
      <c r="F113" s="231">
        <f t="shared" si="6"/>
        <v>1</v>
      </c>
      <c r="G113" s="231">
        <f t="shared" si="5"/>
        <v>1</v>
      </c>
      <c r="H113" s="169"/>
    </row>
    <row r="114" spans="1:8" ht="15.75" x14ac:dyDescent="0.25">
      <c r="A114" s="518" t="s">
        <v>48</v>
      </c>
      <c r="B114" s="521" t="s">
        <v>9</v>
      </c>
      <c r="C114" s="41" t="s">
        <v>10</v>
      </c>
      <c r="D114" s="41">
        <v>15</v>
      </c>
      <c r="E114" s="41">
        <v>1</v>
      </c>
      <c r="F114" s="41">
        <f t="shared" si="6"/>
        <v>1</v>
      </c>
      <c r="G114" s="41">
        <f t="shared" si="5"/>
        <v>1</v>
      </c>
      <c r="H114" s="93"/>
    </row>
    <row r="115" spans="1:8" ht="15.75" x14ac:dyDescent="0.25">
      <c r="A115" s="519"/>
      <c r="B115" s="522"/>
      <c r="C115" s="240" t="s">
        <v>11</v>
      </c>
      <c r="D115" s="240">
        <v>13</v>
      </c>
      <c r="E115" s="240">
        <v>1</v>
      </c>
      <c r="F115" s="240">
        <f t="shared" si="6"/>
        <v>1</v>
      </c>
      <c r="G115" s="240">
        <f t="shared" si="5"/>
        <v>1</v>
      </c>
      <c r="H115" s="94"/>
    </row>
    <row r="116" spans="1:8" ht="16.5" thickBot="1" x14ac:dyDescent="0.3">
      <c r="A116" s="520"/>
      <c r="B116" s="239"/>
      <c r="C116" s="241" t="s">
        <v>12</v>
      </c>
      <c r="D116" s="241">
        <v>8</v>
      </c>
      <c r="E116" s="241"/>
      <c r="F116" s="241">
        <f t="shared" si="6"/>
        <v>1</v>
      </c>
      <c r="G116" s="241">
        <f t="shared" si="5"/>
        <v>1</v>
      </c>
      <c r="H116" s="89"/>
    </row>
    <row r="117" spans="1:8" ht="39.75" customHeight="1" x14ac:dyDescent="0.25">
      <c r="A117" s="509" t="s">
        <v>49</v>
      </c>
      <c r="B117" s="523" t="s">
        <v>9</v>
      </c>
      <c r="C117" s="245" t="s">
        <v>10</v>
      </c>
      <c r="D117" s="233">
        <v>15</v>
      </c>
      <c r="E117" s="233">
        <v>1</v>
      </c>
      <c r="F117" s="233">
        <f t="shared" si="6"/>
        <v>1</v>
      </c>
      <c r="G117" s="233">
        <f t="shared" si="5"/>
        <v>1</v>
      </c>
      <c r="H117" s="88"/>
    </row>
    <row r="118" spans="1:8" ht="21.75" customHeight="1" x14ac:dyDescent="0.25">
      <c r="A118" s="524"/>
      <c r="B118" s="522"/>
      <c r="C118" s="80" t="s">
        <v>11</v>
      </c>
      <c r="D118" s="240">
        <v>8</v>
      </c>
      <c r="E118" s="240"/>
      <c r="F118" s="240">
        <f t="shared" si="6"/>
        <v>1</v>
      </c>
      <c r="G118" s="240">
        <f t="shared" si="5"/>
        <v>1</v>
      </c>
      <c r="H118" s="94"/>
    </row>
    <row r="119" spans="1:8" ht="19.5" customHeight="1" thickBot="1" x14ac:dyDescent="0.3">
      <c r="A119" s="525"/>
      <c r="B119" s="516"/>
      <c r="C119" s="81" t="s">
        <v>12</v>
      </c>
      <c r="D119" s="241">
        <v>6</v>
      </c>
      <c r="E119" s="241">
        <v>1</v>
      </c>
      <c r="F119" s="241">
        <f t="shared" si="6"/>
        <v>1</v>
      </c>
      <c r="G119" s="241">
        <f t="shared" si="5"/>
        <v>1</v>
      </c>
      <c r="H119" s="89"/>
    </row>
    <row r="120" spans="1:8" ht="15.75" customHeight="1" x14ac:dyDescent="0.25">
      <c r="A120" s="509" t="s">
        <v>49</v>
      </c>
      <c r="B120" s="511" t="s">
        <v>13</v>
      </c>
      <c r="C120" s="79" t="s">
        <v>10</v>
      </c>
      <c r="D120" s="41">
        <v>15</v>
      </c>
      <c r="E120" s="41">
        <v>1</v>
      </c>
      <c r="F120" s="41">
        <f t="shared" si="6"/>
        <v>1</v>
      </c>
      <c r="G120" s="41">
        <f t="shared" si="5"/>
        <v>1</v>
      </c>
      <c r="H120" s="93"/>
    </row>
    <row r="121" spans="1:8" ht="22.5" customHeight="1" thickBot="1" x14ac:dyDescent="0.3">
      <c r="A121" s="510"/>
      <c r="B121" s="512"/>
      <c r="C121" s="242" t="s">
        <v>11</v>
      </c>
      <c r="D121" s="232">
        <v>18</v>
      </c>
      <c r="E121" s="232">
        <v>1</v>
      </c>
      <c r="F121" s="231">
        <f t="shared" si="6"/>
        <v>1</v>
      </c>
      <c r="G121" s="231">
        <f t="shared" si="5"/>
        <v>1</v>
      </c>
      <c r="H121" s="169"/>
    </row>
    <row r="122" spans="1:8" ht="36.75" customHeight="1" x14ac:dyDescent="0.25">
      <c r="A122" s="513" t="s">
        <v>126</v>
      </c>
      <c r="B122" s="515" t="s">
        <v>13</v>
      </c>
      <c r="C122" s="41" t="s">
        <v>10</v>
      </c>
      <c r="D122" s="41">
        <v>60</v>
      </c>
      <c r="E122" s="41">
        <v>1</v>
      </c>
      <c r="F122" s="41">
        <f>CEILING(D122/35,1)</f>
        <v>2</v>
      </c>
      <c r="G122" s="41">
        <f>CEILING(D122/20,1)</f>
        <v>3</v>
      </c>
      <c r="H122" s="167"/>
    </row>
    <row r="123" spans="1:8" ht="16.5" thickBot="1" x14ac:dyDescent="0.3">
      <c r="A123" s="514"/>
      <c r="B123" s="516"/>
      <c r="C123" s="241" t="s">
        <v>11</v>
      </c>
      <c r="D123" s="241">
        <v>27</v>
      </c>
      <c r="E123" s="241">
        <v>1</v>
      </c>
      <c r="F123" s="241">
        <f>CEILING(D123/35,1)</f>
        <v>1</v>
      </c>
      <c r="G123" s="241">
        <f>CEILING(D123/20,1)</f>
        <v>2</v>
      </c>
      <c r="H123" s="214"/>
    </row>
    <row r="124" spans="1:8" x14ac:dyDescent="0.25">
      <c r="E124" s="17"/>
      <c r="F124" s="17"/>
      <c r="G124" s="17"/>
      <c r="H124" s="17"/>
    </row>
    <row r="125" spans="1:8" x14ac:dyDescent="0.25">
      <c r="A125" s="103" t="s">
        <v>17</v>
      </c>
      <c r="B125" s="23"/>
    </row>
    <row r="126" spans="1:8" x14ac:dyDescent="0.25">
      <c r="A126" s="104" t="s">
        <v>18</v>
      </c>
      <c r="B126" s="23"/>
    </row>
    <row r="127" spans="1:8" x14ac:dyDescent="0.25">
      <c r="A127" s="104"/>
      <c r="B127" s="23"/>
    </row>
    <row r="128" spans="1:8" x14ac:dyDescent="0.25">
      <c r="A128" s="104"/>
      <c r="B128" s="23"/>
    </row>
    <row r="129" spans="1:2" x14ac:dyDescent="0.25">
      <c r="A129" s="104"/>
      <c r="B129" s="23"/>
    </row>
    <row r="130" spans="1:2" x14ac:dyDescent="0.25">
      <c r="A130" s="104"/>
      <c r="B130" s="23"/>
    </row>
    <row r="131" spans="1:2" x14ac:dyDescent="0.25">
      <c r="A131" s="104"/>
      <c r="B131" s="23"/>
    </row>
    <row r="132" spans="1:2" x14ac:dyDescent="0.25">
      <c r="A132" s="104"/>
      <c r="B132" s="23"/>
    </row>
    <row r="133" spans="1:2" x14ac:dyDescent="0.25">
      <c r="A133" s="104"/>
      <c r="B133" s="23"/>
    </row>
    <row r="134" spans="1:2" x14ac:dyDescent="0.25">
      <c r="A134" s="104"/>
      <c r="B134" s="23"/>
    </row>
    <row r="135" spans="1:2" x14ac:dyDescent="0.25">
      <c r="A135" s="104"/>
      <c r="B135" s="23"/>
    </row>
    <row r="136" spans="1:2" x14ac:dyDescent="0.25">
      <c r="A136" s="104"/>
      <c r="B136" s="23"/>
    </row>
    <row r="137" spans="1:2" x14ac:dyDescent="0.25">
      <c r="A137" s="104"/>
      <c r="B137" s="23"/>
    </row>
    <row r="138" spans="1:2" x14ac:dyDescent="0.25">
      <c r="A138" s="104"/>
      <c r="B138" s="23"/>
    </row>
    <row r="139" spans="1:2" x14ac:dyDescent="0.25">
      <c r="A139" s="104"/>
      <c r="B139" s="23"/>
    </row>
  </sheetData>
  <mergeCells count="83">
    <mergeCell ref="A1:H1"/>
    <mergeCell ref="A2:H2"/>
    <mergeCell ref="A4:H4"/>
    <mergeCell ref="A6:B7"/>
    <mergeCell ref="C6:C7"/>
    <mergeCell ref="D6:D7"/>
    <mergeCell ref="E6:H6"/>
    <mergeCell ref="A8:B8"/>
    <mergeCell ref="B9:B15"/>
    <mergeCell ref="C10:C12"/>
    <mergeCell ref="C13:C15"/>
    <mergeCell ref="B16:B22"/>
    <mergeCell ref="C17:C19"/>
    <mergeCell ref="C20:C22"/>
    <mergeCell ref="A23:A24"/>
    <mergeCell ref="B23:B24"/>
    <mergeCell ref="B26:B28"/>
    <mergeCell ref="A27:A28"/>
    <mergeCell ref="A29:A31"/>
    <mergeCell ref="B29:B31"/>
    <mergeCell ref="A32:A34"/>
    <mergeCell ref="B32:B34"/>
    <mergeCell ref="A35:A37"/>
    <mergeCell ref="B35:B37"/>
    <mergeCell ref="A38:A40"/>
    <mergeCell ref="B38:B40"/>
    <mergeCell ref="A41:A43"/>
    <mergeCell ref="B41:B43"/>
    <mergeCell ref="A44:A46"/>
    <mergeCell ref="B44:B46"/>
    <mergeCell ref="A47:A49"/>
    <mergeCell ref="B47:B49"/>
    <mergeCell ref="A50:A52"/>
    <mergeCell ref="B50:B52"/>
    <mergeCell ref="A53:A55"/>
    <mergeCell ref="B53:B55"/>
    <mergeCell ref="B56:B57"/>
    <mergeCell ref="A58:A59"/>
    <mergeCell ref="A60:A61"/>
    <mergeCell ref="A62:A63"/>
    <mergeCell ref="A64:A65"/>
    <mergeCell ref="A66:A67"/>
    <mergeCell ref="B66:B67"/>
    <mergeCell ref="A68:A69"/>
    <mergeCell ref="B68:B69"/>
    <mergeCell ref="A70:A71"/>
    <mergeCell ref="B70:B74"/>
    <mergeCell ref="C72:C74"/>
    <mergeCell ref="A75:A76"/>
    <mergeCell ref="B75:B76"/>
    <mergeCell ref="A77:A79"/>
    <mergeCell ref="B77:B79"/>
    <mergeCell ref="B89:B93"/>
    <mergeCell ref="C91:C93"/>
    <mergeCell ref="A94:A96"/>
    <mergeCell ref="B94:B96"/>
    <mergeCell ref="A80:A81"/>
    <mergeCell ref="B80:B81"/>
    <mergeCell ref="B82:B88"/>
    <mergeCell ref="C83:C85"/>
    <mergeCell ref="C86:C88"/>
    <mergeCell ref="A97:A98"/>
    <mergeCell ref="B97:B98"/>
    <mergeCell ref="A99:A101"/>
    <mergeCell ref="B99:B100"/>
    <mergeCell ref="A102:A103"/>
    <mergeCell ref="B102:B103"/>
    <mergeCell ref="A104:A105"/>
    <mergeCell ref="B104:B105"/>
    <mergeCell ref="A106:A108"/>
    <mergeCell ref="B106:B108"/>
    <mergeCell ref="A109:A111"/>
    <mergeCell ref="B109:B111"/>
    <mergeCell ref="A120:A121"/>
    <mergeCell ref="B120:B121"/>
    <mergeCell ref="A122:A123"/>
    <mergeCell ref="B122:B123"/>
    <mergeCell ref="A112:A113"/>
    <mergeCell ref="B112:B113"/>
    <mergeCell ref="A114:A116"/>
    <mergeCell ref="B114:B115"/>
    <mergeCell ref="B117:B119"/>
    <mergeCell ref="A117:A119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opLeftCell="A13" workbookViewId="0">
      <selection activeCell="J26" sqref="J26"/>
    </sheetView>
  </sheetViews>
  <sheetFormatPr defaultRowHeight="15" x14ac:dyDescent="0.25"/>
  <cols>
    <col min="1" max="1" width="38.28515625" style="4" customWidth="1"/>
    <col min="2" max="3" width="5" style="5" customWidth="1"/>
    <col min="4" max="4" width="10.140625" style="17" customWidth="1"/>
    <col min="5" max="5" width="9.28515625" customWidth="1"/>
    <col min="6" max="6" width="10" customWidth="1"/>
    <col min="7" max="7" width="9" customWidth="1"/>
  </cols>
  <sheetData>
    <row r="1" spans="1:7" ht="15.75" x14ac:dyDescent="0.25">
      <c r="A1" s="472" t="s">
        <v>141</v>
      </c>
      <c r="B1" s="475"/>
      <c r="C1" s="475"/>
      <c r="D1" s="475"/>
      <c r="E1" s="475"/>
      <c r="F1" s="475"/>
      <c r="G1" s="475"/>
    </row>
    <row r="2" spans="1:7" ht="15.75" x14ac:dyDescent="0.25">
      <c r="A2" s="472" t="s">
        <v>140</v>
      </c>
      <c r="B2" s="475"/>
      <c r="C2" s="475"/>
      <c r="D2" s="475"/>
      <c r="E2" s="475"/>
      <c r="F2" s="475"/>
      <c r="G2" s="475"/>
    </row>
    <row r="3" spans="1:7" ht="16.5" thickBot="1" x14ac:dyDescent="0.3">
      <c r="A3" s="581" t="s">
        <v>51</v>
      </c>
      <c r="B3" s="582"/>
      <c r="C3" s="582"/>
      <c r="D3" s="582"/>
      <c r="E3" s="582"/>
      <c r="F3" s="582"/>
      <c r="G3" s="582"/>
    </row>
    <row r="4" spans="1:7" ht="15" customHeight="1" x14ac:dyDescent="0.25">
      <c r="A4" s="583" t="s">
        <v>1</v>
      </c>
      <c r="B4" s="584"/>
      <c r="C4" s="587" t="s">
        <v>2</v>
      </c>
      <c r="D4" s="589" t="s">
        <v>3</v>
      </c>
      <c r="E4" s="587" t="s">
        <v>4</v>
      </c>
      <c r="F4" s="587"/>
      <c r="G4" s="591"/>
    </row>
    <row r="5" spans="1:7" x14ac:dyDescent="0.25">
      <c r="A5" s="585"/>
      <c r="B5" s="586"/>
      <c r="C5" s="588"/>
      <c r="D5" s="590"/>
      <c r="E5" s="20" t="s">
        <v>19</v>
      </c>
      <c r="F5" s="24" t="s">
        <v>6</v>
      </c>
      <c r="G5" s="68" t="s">
        <v>20</v>
      </c>
    </row>
    <row r="6" spans="1:7" ht="15.75" thickBot="1" x14ac:dyDescent="0.3">
      <c r="A6" s="594">
        <v>1</v>
      </c>
      <c r="B6" s="595"/>
      <c r="C6" s="107">
        <v>2</v>
      </c>
      <c r="D6" s="108">
        <v>3</v>
      </c>
      <c r="E6" s="107">
        <v>4</v>
      </c>
      <c r="F6" s="107">
        <v>5</v>
      </c>
      <c r="G6" s="109">
        <v>6</v>
      </c>
    </row>
    <row r="7" spans="1:7" ht="15.75" x14ac:dyDescent="0.25">
      <c r="A7" s="600" t="s">
        <v>52</v>
      </c>
      <c r="B7" s="596" t="s">
        <v>9</v>
      </c>
      <c r="C7" s="106" t="s">
        <v>10</v>
      </c>
      <c r="D7" s="142">
        <v>15</v>
      </c>
      <c r="E7" s="32">
        <v>1</v>
      </c>
      <c r="F7" s="147">
        <f>CEILING(D7/35,1)</f>
        <v>1</v>
      </c>
      <c r="G7" s="143">
        <f t="shared" ref="G7:G22" si="0">CEILING(D7/20,1)</f>
        <v>1</v>
      </c>
    </row>
    <row r="8" spans="1:7" ht="15.75" x14ac:dyDescent="0.25">
      <c r="A8" s="601"/>
      <c r="B8" s="596"/>
      <c r="C8" s="139" t="s">
        <v>11</v>
      </c>
      <c r="D8" s="26">
        <v>3</v>
      </c>
      <c r="E8" s="27">
        <v>0</v>
      </c>
      <c r="F8" s="147">
        <f t="shared" ref="F8:F30" si="1">CEILING(D8/35,1)</f>
        <v>1</v>
      </c>
      <c r="G8" s="143">
        <f t="shared" si="0"/>
        <v>1</v>
      </c>
    </row>
    <row r="9" spans="1:7" ht="16.5" thickBot="1" x14ac:dyDescent="0.3">
      <c r="A9" s="602"/>
      <c r="B9" s="597"/>
      <c r="C9" s="138" t="s">
        <v>12</v>
      </c>
      <c r="D9" s="67">
        <v>0</v>
      </c>
      <c r="E9" s="29">
        <v>0</v>
      </c>
      <c r="F9" s="146">
        <f t="shared" si="1"/>
        <v>0</v>
      </c>
      <c r="G9" s="143">
        <f t="shared" si="0"/>
        <v>0</v>
      </c>
    </row>
    <row r="10" spans="1:7" ht="15.75" x14ac:dyDescent="0.25">
      <c r="A10" s="603" t="s">
        <v>52</v>
      </c>
      <c r="B10" s="598" t="s">
        <v>13</v>
      </c>
      <c r="C10" s="372" t="s">
        <v>10</v>
      </c>
      <c r="D10" s="378">
        <v>15</v>
      </c>
      <c r="E10" s="378">
        <v>1</v>
      </c>
      <c r="F10" s="379">
        <f t="shared" si="1"/>
        <v>1</v>
      </c>
      <c r="G10" s="383">
        <f t="shared" si="0"/>
        <v>1</v>
      </c>
    </row>
    <row r="11" spans="1:7" ht="16.5" thickBot="1" x14ac:dyDescent="0.3">
      <c r="A11" s="604"/>
      <c r="B11" s="599"/>
      <c r="C11" s="376" t="s">
        <v>11</v>
      </c>
      <c r="D11" s="388">
        <v>13</v>
      </c>
      <c r="E11" s="386">
        <v>1</v>
      </c>
      <c r="F11" s="384">
        <f t="shared" si="1"/>
        <v>1</v>
      </c>
      <c r="G11" s="385">
        <f t="shared" si="0"/>
        <v>1</v>
      </c>
    </row>
    <row r="12" spans="1:7" ht="16.5" customHeight="1" x14ac:dyDescent="0.25">
      <c r="A12" s="609" t="s">
        <v>53</v>
      </c>
      <c r="B12" s="598" t="s">
        <v>9</v>
      </c>
      <c r="C12" s="372" t="s">
        <v>10</v>
      </c>
      <c r="D12" s="389">
        <v>20</v>
      </c>
      <c r="E12" s="378">
        <v>1</v>
      </c>
      <c r="F12" s="379">
        <f t="shared" si="1"/>
        <v>1</v>
      </c>
      <c r="G12" s="383">
        <f t="shared" si="0"/>
        <v>1</v>
      </c>
    </row>
    <row r="13" spans="1:7" ht="15.75" x14ac:dyDescent="0.25">
      <c r="A13" s="610"/>
      <c r="B13" s="607"/>
      <c r="C13" s="370" t="s">
        <v>11</v>
      </c>
      <c r="D13" s="387">
        <v>15</v>
      </c>
      <c r="E13" s="371">
        <v>1</v>
      </c>
      <c r="F13" s="380">
        <f t="shared" si="1"/>
        <v>1</v>
      </c>
      <c r="G13" s="381">
        <f t="shared" si="0"/>
        <v>1</v>
      </c>
    </row>
    <row r="14" spans="1:7" ht="15.75" x14ac:dyDescent="0.25">
      <c r="A14" s="610"/>
      <c r="B14" s="607"/>
      <c r="C14" s="370" t="s">
        <v>12</v>
      </c>
      <c r="D14" s="387">
        <v>12</v>
      </c>
      <c r="E14" s="371">
        <v>1</v>
      </c>
      <c r="F14" s="380">
        <f t="shared" si="1"/>
        <v>1</v>
      </c>
      <c r="G14" s="381">
        <f t="shared" si="0"/>
        <v>1</v>
      </c>
    </row>
    <row r="15" spans="1:7" ht="16.5" thickBot="1" x14ac:dyDescent="0.3">
      <c r="A15" s="611"/>
      <c r="B15" s="608"/>
      <c r="C15" s="376" t="s">
        <v>54</v>
      </c>
      <c r="D15" s="388">
        <v>14</v>
      </c>
      <c r="E15" s="373">
        <v>1</v>
      </c>
      <c r="F15" s="368">
        <f t="shared" si="1"/>
        <v>1</v>
      </c>
      <c r="G15" s="369">
        <f t="shared" si="0"/>
        <v>1</v>
      </c>
    </row>
    <row r="16" spans="1:7" ht="15.75" x14ac:dyDescent="0.25">
      <c r="A16" s="612" t="s">
        <v>55</v>
      </c>
      <c r="B16" s="614" t="s">
        <v>9</v>
      </c>
      <c r="C16" s="375" t="s">
        <v>10</v>
      </c>
      <c r="D16" s="374">
        <v>40</v>
      </c>
      <c r="E16" s="374">
        <v>1</v>
      </c>
      <c r="F16" s="377">
        <f t="shared" si="1"/>
        <v>2</v>
      </c>
      <c r="G16" s="382">
        <f t="shared" si="0"/>
        <v>2</v>
      </c>
    </row>
    <row r="17" spans="1:7" ht="15.75" x14ac:dyDescent="0.25">
      <c r="A17" s="613"/>
      <c r="B17" s="607"/>
      <c r="C17" s="139" t="s">
        <v>11</v>
      </c>
      <c r="D17" s="27">
        <v>21</v>
      </c>
      <c r="E17" s="27">
        <v>1</v>
      </c>
      <c r="F17" s="147">
        <f t="shared" si="1"/>
        <v>1</v>
      </c>
      <c r="G17" s="143">
        <f t="shared" si="0"/>
        <v>2</v>
      </c>
    </row>
    <row r="18" spans="1:7" ht="15.75" x14ac:dyDescent="0.25">
      <c r="A18" s="144" t="s">
        <v>23</v>
      </c>
      <c r="B18" s="607"/>
      <c r="C18" s="592" t="s">
        <v>12</v>
      </c>
      <c r="D18" s="141">
        <v>36</v>
      </c>
      <c r="E18" s="141">
        <v>1</v>
      </c>
      <c r="F18" s="119">
        <f t="shared" si="1"/>
        <v>2</v>
      </c>
      <c r="G18" s="157">
        <f t="shared" si="0"/>
        <v>2</v>
      </c>
    </row>
    <row r="19" spans="1:7" ht="15.75" x14ac:dyDescent="0.25">
      <c r="A19" s="145" t="s">
        <v>56</v>
      </c>
      <c r="B19" s="607"/>
      <c r="C19" s="592"/>
      <c r="D19" s="371">
        <v>26</v>
      </c>
      <c r="E19" s="27">
        <v>1</v>
      </c>
      <c r="F19" s="147">
        <f t="shared" si="1"/>
        <v>1</v>
      </c>
      <c r="G19" s="143">
        <f t="shared" si="0"/>
        <v>2</v>
      </c>
    </row>
    <row r="20" spans="1:7" ht="16.5" thickBot="1" x14ac:dyDescent="0.3">
      <c r="A20" s="117" t="s">
        <v>57</v>
      </c>
      <c r="B20" s="608"/>
      <c r="C20" s="593"/>
      <c r="D20" s="373">
        <v>10</v>
      </c>
      <c r="E20" s="31">
        <v>1</v>
      </c>
      <c r="F20" s="148">
        <f t="shared" si="1"/>
        <v>1</v>
      </c>
      <c r="G20" s="10">
        <f t="shared" si="0"/>
        <v>1</v>
      </c>
    </row>
    <row r="21" spans="1:7" ht="15.75" x14ac:dyDescent="0.25">
      <c r="A21" s="603" t="s">
        <v>55</v>
      </c>
      <c r="B21" s="605" t="s">
        <v>13</v>
      </c>
      <c r="C21" s="30" t="s">
        <v>10</v>
      </c>
      <c r="D21" s="63">
        <v>40</v>
      </c>
      <c r="E21" s="32">
        <v>1</v>
      </c>
      <c r="F21" s="149">
        <f t="shared" si="1"/>
        <v>2</v>
      </c>
      <c r="G21" s="152">
        <f t="shared" si="0"/>
        <v>2</v>
      </c>
    </row>
    <row r="22" spans="1:7" ht="16.5" thickBot="1" x14ac:dyDescent="0.3">
      <c r="A22" s="604"/>
      <c r="B22" s="606"/>
      <c r="C22" s="140" t="s">
        <v>11</v>
      </c>
      <c r="D22" s="31">
        <v>22</v>
      </c>
      <c r="E22" s="29">
        <v>1</v>
      </c>
      <c r="F22" s="146">
        <f t="shared" si="1"/>
        <v>1</v>
      </c>
      <c r="G22" s="143">
        <f t="shared" si="0"/>
        <v>2</v>
      </c>
    </row>
    <row r="23" spans="1:7" ht="15.75" x14ac:dyDescent="0.25">
      <c r="A23" s="603" t="s">
        <v>58</v>
      </c>
      <c r="B23" s="598" t="s">
        <v>9</v>
      </c>
      <c r="C23" s="30" t="s">
        <v>10</v>
      </c>
      <c r="D23" s="63">
        <v>100</v>
      </c>
      <c r="E23" s="63">
        <v>1</v>
      </c>
      <c r="F23" s="64">
        <f t="shared" si="1"/>
        <v>3</v>
      </c>
      <c r="G23" s="8">
        <f>CEILING(D23/20,1)</f>
        <v>5</v>
      </c>
    </row>
    <row r="24" spans="1:7" ht="15.75" x14ac:dyDescent="0.25">
      <c r="A24" s="612"/>
      <c r="B24" s="607"/>
      <c r="C24" s="139" t="s">
        <v>11</v>
      </c>
      <c r="D24" s="27">
        <v>81</v>
      </c>
      <c r="E24" s="27">
        <v>1</v>
      </c>
      <c r="F24" s="147">
        <f t="shared" si="1"/>
        <v>3</v>
      </c>
      <c r="G24" s="11">
        <f t="shared" ref="G24:G27" si="2">CEILING(D24/20,1)</f>
        <v>5</v>
      </c>
    </row>
    <row r="25" spans="1:7" ht="16.5" thickBot="1" x14ac:dyDescent="0.3">
      <c r="A25" s="604"/>
      <c r="B25" s="608"/>
      <c r="C25" s="140" t="s">
        <v>12</v>
      </c>
      <c r="D25" s="31">
        <v>72</v>
      </c>
      <c r="E25" s="31">
        <v>1</v>
      </c>
      <c r="F25" s="148">
        <f t="shared" si="1"/>
        <v>3</v>
      </c>
      <c r="G25" s="10">
        <f t="shared" si="2"/>
        <v>4</v>
      </c>
    </row>
    <row r="26" spans="1:7" ht="15.75" x14ac:dyDescent="0.25">
      <c r="A26" s="603" t="s">
        <v>58</v>
      </c>
      <c r="B26" s="598" t="s">
        <v>13</v>
      </c>
      <c r="C26" s="30" t="s">
        <v>10</v>
      </c>
      <c r="D26" s="63">
        <v>60</v>
      </c>
      <c r="E26" s="32">
        <v>1</v>
      </c>
      <c r="F26" s="149">
        <f t="shared" si="1"/>
        <v>2</v>
      </c>
      <c r="G26" s="8">
        <f t="shared" si="2"/>
        <v>3</v>
      </c>
    </row>
    <row r="27" spans="1:7" ht="16.5" thickBot="1" x14ac:dyDescent="0.3">
      <c r="A27" s="604"/>
      <c r="B27" s="599"/>
      <c r="C27" s="140" t="s">
        <v>11</v>
      </c>
      <c r="D27" s="31">
        <v>50</v>
      </c>
      <c r="E27" s="29">
        <v>1</v>
      </c>
      <c r="F27" s="146">
        <f t="shared" si="1"/>
        <v>2</v>
      </c>
      <c r="G27" s="10">
        <f t="shared" si="2"/>
        <v>3</v>
      </c>
    </row>
    <row r="28" spans="1:7" ht="24.75" customHeight="1" x14ac:dyDescent="0.25">
      <c r="A28" s="616" t="s">
        <v>59</v>
      </c>
      <c r="B28" s="598" t="s">
        <v>9</v>
      </c>
      <c r="C28" s="30" t="s">
        <v>10</v>
      </c>
      <c r="D28" s="63">
        <v>15</v>
      </c>
      <c r="E28" s="63">
        <v>0</v>
      </c>
      <c r="F28" s="64">
        <f t="shared" si="1"/>
        <v>1</v>
      </c>
      <c r="G28" s="8">
        <f t="shared" ref="G28:G30" si="3">CEILING(D28/20,1)</f>
        <v>1</v>
      </c>
    </row>
    <row r="29" spans="1:7" ht="15.75" x14ac:dyDescent="0.25">
      <c r="A29" s="617"/>
      <c r="B29" s="619"/>
      <c r="C29" s="206" t="s">
        <v>11</v>
      </c>
      <c r="D29" s="27">
        <v>0</v>
      </c>
      <c r="E29" s="27">
        <v>1</v>
      </c>
      <c r="F29" s="205">
        <f t="shared" si="1"/>
        <v>0</v>
      </c>
      <c r="G29" s="7">
        <f t="shared" si="3"/>
        <v>0</v>
      </c>
    </row>
    <row r="30" spans="1:7" ht="16.5" thickBot="1" x14ac:dyDescent="0.3">
      <c r="A30" s="618"/>
      <c r="B30" s="599"/>
      <c r="C30" s="207" t="s">
        <v>12</v>
      </c>
      <c r="D30" s="31">
        <v>8</v>
      </c>
      <c r="E30" s="31">
        <v>1</v>
      </c>
      <c r="F30" s="175">
        <f t="shared" si="1"/>
        <v>1</v>
      </c>
      <c r="G30" s="10">
        <f t="shared" si="3"/>
        <v>1</v>
      </c>
    </row>
    <row r="31" spans="1:7" x14ac:dyDescent="0.25">
      <c r="A31" s="38" t="s">
        <v>60</v>
      </c>
      <c r="B31" s="39"/>
      <c r="C31" s="4"/>
      <c r="D31" s="18"/>
      <c r="E31" s="4"/>
      <c r="F31" s="4"/>
      <c r="G31" s="4"/>
    </row>
    <row r="32" spans="1:7" x14ac:dyDescent="0.25">
      <c r="A32" s="38" t="s">
        <v>61</v>
      </c>
      <c r="B32" s="39"/>
      <c r="C32" s="4"/>
      <c r="D32" s="18"/>
      <c r="E32" s="4"/>
      <c r="F32" s="4"/>
      <c r="G32" s="4"/>
    </row>
    <row r="33" spans="1:7" x14ac:dyDescent="0.25">
      <c r="A33" s="38"/>
      <c r="B33" s="39"/>
      <c r="C33" s="4"/>
      <c r="D33" s="18"/>
      <c r="E33" s="4"/>
      <c r="F33" s="4"/>
      <c r="G33" s="4"/>
    </row>
    <row r="34" spans="1:7" x14ac:dyDescent="0.25">
      <c r="A34" s="615"/>
      <c r="B34" s="615"/>
      <c r="C34" s="615"/>
      <c r="D34" s="615"/>
      <c r="E34" s="615"/>
      <c r="F34" s="615"/>
      <c r="G34" s="615"/>
    </row>
    <row r="35" spans="1:7" x14ac:dyDescent="0.25">
      <c r="A35" s="615"/>
      <c r="B35" s="615"/>
      <c r="C35" s="615"/>
      <c r="D35" s="615"/>
      <c r="E35" s="615"/>
      <c r="F35" s="615"/>
      <c r="G35" s="615"/>
    </row>
    <row r="36" spans="1:7" x14ac:dyDescent="0.25">
      <c r="A36" s="615"/>
      <c r="B36" s="615"/>
      <c r="C36" s="615"/>
      <c r="D36" s="615"/>
      <c r="E36" s="615"/>
      <c r="F36" s="615"/>
      <c r="G36" s="615"/>
    </row>
    <row r="37" spans="1:7" x14ac:dyDescent="0.25">
      <c r="A37" s="38"/>
      <c r="B37" s="39"/>
      <c r="C37" s="4"/>
      <c r="D37" s="18"/>
      <c r="E37" s="4"/>
      <c r="F37" s="4"/>
      <c r="G37" s="4"/>
    </row>
    <row r="38" spans="1:7" x14ac:dyDescent="0.25">
      <c r="A38" s="38"/>
      <c r="B38" s="39"/>
      <c r="C38" s="4"/>
      <c r="D38" s="18"/>
      <c r="E38" s="4"/>
      <c r="F38" s="4"/>
      <c r="G38" s="4"/>
    </row>
    <row r="39" spans="1:7" x14ac:dyDescent="0.25">
      <c r="A39" s="38"/>
      <c r="B39" s="39"/>
      <c r="C39" s="4"/>
      <c r="D39" s="18"/>
      <c r="E39" s="4"/>
      <c r="F39" s="4"/>
      <c r="G39" s="4"/>
    </row>
    <row r="40" spans="1:7" x14ac:dyDescent="0.25">
      <c r="A40" s="38"/>
      <c r="B40" s="39"/>
      <c r="C40" s="4"/>
      <c r="D40" s="18"/>
      <c r="E40" s="4"/>
      <c r="F40" s="4"/>
      <c r="G40" s="4"/>
    </row>
    <row r="41" spans="1:7" x14ac:dyDescent="0.25">
      <c r="A41" s="38"/>
      <c r="B41" s="39"/>
      <c r="C41" s="4"/>
      <c r="D41" s="18"/>
      <c r="E41" s="4"/>
      <c r="F41" s="4"/>
      <c r="G41" s="4"/>
    </row>
    <row r="42" spans="1:7" x14ac:dyDescent="0.25">
      <c r="A42" s="38"/>
      <c r="B42" s="39"/>
      <c r="C42" s="4"/>
      <c r="D42" s="18"/>
      <c r="E42" s="4"/>
      <c r="F42" s="4"/>
      <c r="G42" s="4"/>
    </row>
    <row r="43" spans="1:7" x14ac:dyDescent="0.25">
      <c r="A43" s="38"/>
      <c r="B43" s="39"/>
      <c r="C43" s="4"/>
      <c r="D43" s="18"/>
      <c r="E43" s="4"/>
      <c r="F43" s="4"/>
      <c r="G43" s="4"/>
    </row>
  </sheetData>
  <mergeCells count="28">
    <mergeCell ref="A36:G36"/>
    <mergeCell ref="A34:G34"/>
    <mergeCell ref="A35:G35"/>
    <mergeCell ref="A28:A30"/>
    <mergeCell ref="B28:B30"/>
    <mergeCell ref="B21:B22"/>
    <mergeCell ref="B23:B25"/>
    <mergeCell ref="B26:B27"/>
    <mergeCell ref="A12:A15"/>
    <mergeCell ref="B12:B15"/>
    <mergeCell ref="A16:A17"/>
    <mergeCell ref="B16:B20"/>
    <mergeCell ref="A23:A25"/>
    <mergeCell ref="A21:A22"/>
    <mergeCell ref="A26:A27"/>
    <mergeCell ref="C18:C20"/>
    <mergeCell ref="A6:B6"/>
    <mergeCell ref="B7:B9"/>
    <mergeCell ref="B10:B11"/>
    <mergeCell ref="A7:A9"/>
    <mergeCell ref="A10:A11"/>
    <mergeCell ref="A1:G1"/>
    <mergeCell ref="A2:G2"/>
    <mergeCell ref="A3:G3"/>
    <mergeCell ref="A4:B5"/>
    <mergeCell ref="C4:C5"/>
    <mergeCell ref="D4:D5"/>
    <mergeCell ref="E4:G4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"/>
  <sheetViews>
    <sheetView topLeftCell="A28" zoomScaleNormal="100" workbookViewId="0">
      <selection activeCell="A42" sqref="A42:A43"/>
    </sheetView>
  </sheetViews>
  <sheetFormatPr defaultRowHeight="15" x14ac:dyDescent="0.25"/>
  <cols>
    <col min="1" max="1" width="39.140625" style="4" customWidth="1"/>
    <col min="2" max="2" width="4.5703125" style="5" customWidth="1"/>
    <col min="3" max="3" width="5.7109375" style="5" customWidth="1"/>
    <col min="4" max="4" width="10" style="17" customWidth="1"/>
    <col min="5" max="5" width="9" style="16" customWidth="1"/>
    <col min="6" max="6" width="8.140625" style="16" customWidth="1"/>
    <col min="7" max="7" width="8.85546875" style="16" customWidth="1"/>
  </cols>
  <sheetData>
    <row r="1" spans="1:7" ht="15.75" x14ac:dyDescent="0.25">
      <c r="A1" s="472" t="s">
        <v>141</v>
      </c>
      <c r="B1" s="475"/>
      <c r="C1" s="475"/>
      <c r="D1" s="475"/>
      <c r="E1" s="475"/>
      <c r="F1" s="475"/>
      <c r="G1" s="475"/>
    </row>
    <row r="2" spans="1:7" ht="15.75" x14ac:dyDescent="0.25">
      <c r="A2" s="472" t="s">
        <v>140</v>
      </c>
      <c r="B2" s="475"/>
      <c r="C2" s="475"/>
      <c r="D2" s="475"/>
      <c r="E2" s="475"/>
      <c r="F2" s="475"/>
      <c r="G2" s="475"/>
    </row>
    <row r="3" spans="1:7" ht="15.75" x14ac:dyDescent="0.25">
      <c r="A3" s="1"/>
      <c r="B3" s="2"/>
      <c r="C3" s="2"/>
      <c r="D3" s="3"/>
      <c r="E3" s="3"/>
      <c r="F3" s="3"/>
      <c r="G3" s="3"/>
    </row>
    <row r="4" spans="1:7" ht="16.5" thickBot="1" x14ac:dyDescent="0.3">
      <c r="A4" s="581" t="s">
        <v>62</v>
      </c>
      <c r="B4" s="582"/>
      <c r="C4" s="582"/>
      <c r="D4" s="582"/>
      <c r="E4" s="582"/>
      <c r="F4" s="582"/>
      <c r="G4" s="582"/>
    </row>
    <row r="5" spans="1:7" x14ac:dyDescent="0.25">
      <c r="A5" s="583" t="s">
        <v>1</v>
      </c>
      <c r="B5" s="584"/>
      <c r="C5" s="587" t="s">
        <v>2</v>
      </c>
      <c r="D5" s="620" t="s">
        <v>3</v>
      </c>
      <c r="E5" s="622" t="s">
        <v>4</v>
      </c>
      <c r="F5" s="622"/>
      <c r="G5" s="623"/>
    </row>
    <row r="6" spans="1:7" x14ac:dyDescent="0.25">
      <c r="A6" s="585"/>
      <c r="B6" s="586"/>
      <c r="C6" s="588"/>
      <c r="D6" s="621"/>
      <c r="E6" s="20" t="s">
        <v>19</v>
      </c>
      <c r="F6" s="24" t="s">
        <v>6</v>
      </c>
      <c r="G6" s="68" t="s">
        <v>20</v>
      </c>
    </row>
    <row r="7" spans="1:7" ht="15.75" thickBot="1" x14ac:dyDescent="0.3">
      <c r="A7" s="625">
        <v>1</v>
      </c>
      <c r="B7" s="626"/>
      <c r="C7" s="6">
        <v>2</v>
      </c>
      <c r="D7" s="66">
        <v>3</v>
      </c>
      <c r="E7" s="6">
        <v>4</v>
      </c>
      <c r="F7" s="6">
        <v>5</v>
      </c>
      <c r="G7" s="70">
        <v>6</v>
      </c>
    </row>
    <row r="8" spans="1:7" ht="29.25" customHeight="1" x14ac:dyDescent="0.25">
      <c r="A8" s="654" t="s">
        <v>63</v>
      </c>
      <c r="B8" s="598" t="s">
        <v>9</v>
      </c>
      <c r="C8" s="290" t="s">
        <v>10</v>
      </c>
      <c r="D8" s="317">
        <v>15</v>
      </c>
      <c r="E8" s="317">
        <v>1</v>
      </c>
      <c r="F8" s="315">
        <v>1</v>
      </c>
      <c r="G8" s="324">
        <f>CEILING(D8/15,1)</f>
        <v>1</v>
      </c>
    </row>
    <row r="9" spans="1:7" ht="15.75" x14ac:dyDescent="0.25">
      <c r="A9" s="660"/>
      <c r="B9" s="619"/>
      <c r="C9" s="287" t="s">
        <v>11</v>
      </c>
      <c r="D9" s="288">
        <v>11</v>
      </c>
      <c r="E9" s="288">
        <v>1</v>
      </c>
      <c r="F9" s="314">
        <v>1</v>
      </c>
      <c r="G9" s="325">
        <f t="shared" ref="G9:G17" si="0">CEILING(D9/15,1)</f>
        <v>1</v>
      </c>
    </row>
    <row r="10" spans="1:7" ht="15.75" x14ac:dyDescent="0.25">
      <c r="A10" s="660"/>
      <c r="B10" s="619"/>
      <c r="C10" s="287" t="s">
        <v>12</v>
      </c>
      <c r="D10" s="331">
        <v>20</v>
      </c>
      <c r="E10" s="288">
        <v>1</v>
      </c>
      <c r="F10" s="314">
        <v>1</v>
      </c>
      <c r="G10" s="325">
        <f t="shared" si="0"/>
        <v>2</v>
      </c>
    </row>
    <row r="11" spans="1:7" ht="16.5" thickBot="1" x14ac:dyDescent="0.3">
      <c r="A11" s="655"/>
      <c r="B11" s="599"/>
      <c r="C11" s="294" t="s">
        <v>54</v>
      </c>
      <c r="D11" s="350">
        <v>33</v>
      </c>
      <c r="E11" s="350">
        <v>1</v>
      </c>
      <c r="F11" s="340">
        <v>1</v>
      </c>
      <c r="G11" s="326">
        <f t="shared" si="0"/>
        <v>3</v>
      </c>
    </row>
    <row r="12" spans="1:7" ht="25.5" customHeight="1" x14ac:dyDescent="0.25">
      <c r="A12" s="654" t="s">
        <v>137</v>
      </c>
      <c r="B12" s="627"/>
      <c r="C12" s="322" t="s">
        <v>10</v>
      </c>
      <c r="D12" s="317">
        <v>15</v>
      </c>
      <c r="E12" s="317">
        <v>1</v>
      </c>
      <c r="F12" s="315">
        <v>1</v>
      </c>
      <c r="G12" s="324">
        <f t="shared" si="0"/>
        <v>1</v>
      </c>
    </row>
    <row r="13" spans="1:7" ht="15.75" x14ac:dyDescent="0.25">
      <c r="A13" s="660"/>
      <c r="B13" s="628"/>
      <c r="C13" s="295" t="s">
        <v>11</v>
      </c>
      <c r="D13" s="288">
        <v>15</v>
      </c>
      <c r="E13" s="288">
        <v>1</v>
      </c>
      <c r="F13" s="314">
        <v>1</v>
      </c>
      <c r="G13" s="325">
        <f t="shared" si="0"/>
        <v>1</v>
      </c>
    </row>
    <row r="14" spans="1:7" ht="15.75" x14ac:dyDescent="0.25">
      <c r="A14" s="660"/>
      <c r="B14" s="628"/>
      <c r="C14" s="295" t="s">
        <v>12</v>
      </c>
      <c r="D14" s="288">
        <v>0</v>
      </c>
      <c r="E14" s="288">
        <v>0</v>
      </c>
      <c r="F14" s="314">
        <v>0</v>
      </c>
      <c r="G14" s="325">
        <f t="shared" si="0"/>
        <v>0</v>
      </c>
    </row>
    <row r="15" spans="1:7" ht="16.5" thickBot="1" x14ac:dyDescent="0.3">
      <c r="A15" s="655"/>
      <c r="B15" s="629"/>
      <c r="C15" s="328" t="s">
        <v>54</v>
      </c>
      <c r="D15" s="291">
        <v>9</v>
      </c>
      <c r="E15" s="291">
        <v>1</v>
      </c>
      <c r="F15" s="316">
        <v>1</v>
      </c>
      <c r="G15" s="326">
        <f t="shared" si="0"/>
        <v>1</v>
      </c>
    </row>
    <row r="16" spans="1:7" ht="25.5" customHeight="1" x14ac:dyDescent="0.25">
      <c r="A16" s="654" t="s">
        <v>138</v>
      </c>
      <c r="B16" s="630" t="s">
        <v>13</v>
      </c>
      <c r="C16" s="322" t="s">
        <v>10</v>
      </c>
      <c r="D16" s="317">
        <v>15</v>
      </c>
      <c r="E16" s="317">
        <v>1</v>
      </c>
      <c r="F16" s="315">
        <v>1</v>
      </c>
      <c r="G16" s="324">
        <f t="shared" si="0"/>
        <v>1</v>
      </c>
    </row>
    <row r="17" spans="1:17" ht="16.5" thickBot="1" x14ac:dyDescent="0.3">
      <c r="A17" s="656"/>
      <c r="B17" s="631"/>
      <c r="C17" s="343" t="s">
        <v>64</v>
      </c>
      <c r="D17" s="289">
        <v>35</v>
      </c>
      <c r="E17" s="289">
        <v>1</v>
      </c>
      <c r="F17" s="333">
        <v>1</v>
      </c>
      <c r="G17" s="327">
        <f t="shared" si="0"/>
        <v>3</v>
      </c>
    </row>
    <row r="18" spans="1:17" ht="15.75" x14ac:dyDescent="0.25">
      <c r="A18" s="651" t="s">
        <v>65</v>
      </c>
      <c r="B18" s="648"/>
      <c r="C18" s="302" t="s">
        <v>10</v>
      </c>
      <c r="D18" s="297">
        <v>15</v>
      </c>
      <c r="E18" s="297">
        <v>1</v>
      </c>
      <c r="F18" s="315">
        <f t="shared" ref="F18:F55" si="1">CEILING(D18/35,1)</f>
        <v>1</v>
      </c>
      <c r="G18" s="324">
        <f t="shared" ref="G18:G22" si="2">CEILING(D18/16,1)</f>
        <v>1</v>
      </c>
    </row>
    <row r="19" spans="1:17" ht="15.75" x14ac:dyDescent="0.25">
      <c r="A19" s="652"/>
      <c r="B19" s="649"/>
      <c r="C19" s="323" t="s">
        <v>11</v>
      </c>
      <c r="D19" s="299">
        <v>2</v>
      </c>
      <c r="E19" s="299">
        <v>1</v>
      </c>
      <c r="F19" s="314">
        <f t="shared" si="1"/>
        <v>1</v>
      </c>
      <c r="G19" s="325">
        <f t="shared" si="2"/>
        <v>1</v>
      </c>
    </row>
    <row r="20" spans="1:17" ht="16.5" thickBot="1" x14ac:dyDescent="0.3">
      <c r="A20" s="653"/>
      <c r="B20" s="650"/>
      <c r="C20" s="303" t="s">
        <v>12</v>
      </c>
      <c r="D20" s="301">
        <v>0</v>
      </c>
      <c r="E20" s="301">
        <v>1</v>
      </c>
      <c r="F20" s="316">
        <f t="shared" si="1"/>
        <v>0</v>
      </c>
      <c r="G20" s="326">
        <f t="shared" si="2"/>
        <v>0</v>
      </c>
    </row>
    <row r="21" spans="1:17" ht="15.75" x14ac:dyDescent="0.25">
      <c r="A21" s="654" t="s">
        <v>66</v>
      </c>
      <c r="B21" s="630" t="s">
        <v>13</v>
      </c>
      <c r="C21" s="296" t="s">
        <v>10</v>
      </c>
      <c r="D21" s="297">
        <v>15</v>
      </c>
      <c r="E21" s="297">
        <v>1</v>
      </c>
      <c r="F21" s="315">
        <f t="shared" si="1"/>
        <v>1</v>
      </c>
      <c r="G21" s="324">
        <f t="shared" si="2"/>
        <v>1</v>
      </c>
    </row>
    <row r="22" spans="1:17" ht="16.5" thickBot="1" x14ac:dyDescent="0.3">
      <c r="A22" s="655"/>
      <c r="B22" s="637"/>
      <c r="C22" s="300" t="s">
        <v>11</v>
      </c>
      <c r="D22" s="301">
        <v>0</v>
      </c>
      <c r="E22" s="301">
        <v>0</v>
      </c>
      <c r="F22" s="316">
        <f t="shared" si="1"/>
        <v>0</v>
      </c>
      <c r="G22" s="326">
        <f t="shared" si="2"/>
        <v>0</v>
      </c>
    </row>
    <row r="23" spans="1:17" ht="15.75" x14ac:dyDescent="0.25">
      <c r="A23" s="352" t="s">
        <v>67</v>
      </c>
      <c r="B23" s="634" t="s">
        <v>9</v>
      </c>
      <c r="C23" s="344" t="s">
        <v>10</v>
      </c>
      <c r="D23" s="305">
        <v>90</v>
      </c>
      <c r="E23" s="305">
        <v>1</v>
      </c>
      <c r="F23" s="334">
        <f t="shared" si="1"/>
        <v>3</v>
      </c>
      <c r="G23" s="341">
        <f>CEILING(D23/16,1)</f>
        <v>6</v>
      </c>
      <c r="M23" s="359"/>
      <c r="N23" s="360"/>
      <c r="O23" s="360"/>
      <c r="P23" s="361"/>
      <c r="Q23" s="361"/>
    </row>
    <row r="24" spans="1:17" ht="15.75" x14ac:dyDescent="0.25">
      <c r="A24" s="332" t="s">
        <v>104</v>
      </c>
      <c r="B24" s="636"/>
      <c r="C24" s="643" t="s">
        <v>11</v>
      </c>
      <c r="D24" s="353">
        <v>70</v>
      </c>
      <c r="E24" s="353">
        <v>1</v>
      </c>
      <c r="F24" s="364">
        <f t="shared" si="1"/>
        <v>2</v>
      </c>
      <c r="G24" s="330">
        <f t="shared" ref="G24:G33" si="3">CEILING(D24/16,1)</f>
        <v>5</v>
      </c>
      <c r="M24" s="362"/>
      <c r="N24" s="360"/>
      <c r="O24" s="360"/>
      <c r="P24" s="361"/>
      <c r="Q24" s="361"/>
    </row>
    <row r="25" spans="1:17" ht="15.75" x14ac:dyDescent="0.25">
      <c r="A25" s="286" t="s">
        <v>68</v>
      </c>
      <c r="B25" s="636"/>
      <c r="C25" s="643"/>
      <c r="D25" s="299">
        <v>40</v>
      </c>
      <c r="E25" s="299">
        <v>1</v>
      </c>
      <c r="F25" s="333">
        <f t="shared" si="1"/>
        <v>2</v>
      </c>
      <c r="G25" s="325">
        <f t="shared" si="3"/>
        <v>3</v>
      </c>
      <c r="M25" s="362"/>
      <c r="N25" s="360"/>
      <c r="O25" s="360"/>
      <c r="P25" s="361"/>
      <c r="Q25" s="361"/>
    </row>
    <row r="26" spans="1:17" s="285" customFormat="1" ht="15.75" x14ac:dyDescent="0.25">
      <c r="A26" s="286" t="s">
        <v>69</v>
      </c>
      <c r="B26" s="636"/>
      <c r="C26" s="643"/>
      <c r="D26" s="299">
        <v>15</v>
      </c>
      <c r="E26" s="299">
        <v>1</v>
      </c>
      <c r="F26" s="333">
        <f t="shared" si="1"/>
        <v>1</v>
      </c>
      <c r="G26" s="325">
        <f t="shared" si="3"/>
        <v>1</v>
      </c>
      <c r="M26" s="362"/>
      <c r="N26" s="360"/>
      <c r="O26" s="360"/>
      <c r="P26" s="361"/>
      <c r="Q26" s="361"/>
    </row>
    <row r="27" spans="1:17" ht="15.75" x14ac:dyDescent="0.25">
      <c r="A27" s="286" t="s">
        <v>153</v>
      </c>
      <c r="B27" s="636"/>
      <c r="C27" s="643"/>
      <c r="D27" s="299">
        <v>15</v>
      </c>
      <c r="E27" s="299">
        <v>1</v>
      </c>
      <c r="F27" s="333">
        <f t="shared" si="1"/>
        <v>1</v>
      </c>
      <c r="G27" s="325">
        <f t="shared" si="3"/>
        <v>1</v>
      </c>
      <c r="M27" s="362"/>
      <c r="N27" s="360"/>
      <c r="O27" s="360"/>
      <c r="P27" s="361"/>
      <c r="Q27" s="361"/>
    </row>
    <row r="28" spans="1:17" ht="15.75" x14ac:dyDescent="0.25">
      <c r="A28" s="332" t="s">
        <v>104</v>
      </c>
      <c r="B28" s="636"/>
      <c r="C28" s="643" t="s">
        <v>12</v>
      </c>
      <c r="D28" s="353">
        <v>61</v>
      </c>
      <c r="E28" s="353">
        <v>1</v>
      </c>
      <c r="F28" s="364">
        <f t="shared" si="1"/>
        <v>2</v>
      </c>
      <c r="G28" s="330">
        <f t="shared" si="3"/>
        <v>4</v>
      </c>
      <c r="M28" s="362"/>
      <c r="N28" s="360"/>
      <c r="O28" s="360"/>
      <c r="P28" s="361"/>
      <c r="Q28" s="361"/>
    </row>
    <row r="29" spans="1:17" ht="15.75" x14ac:dyDescent="0.25">
      <c r="A29" s="286" t="s">
        <v>68</v>
      </c>
      <c r="B29" s="636"/>
      <c r="C29" s="643"/>
      <c r="D29" s="354">
        <v>52</v>
      </c>
      <c r="E29" s="299">
        <v>1</v>
      </c>
      <c r="F29" s="333">
        <f t="shared" si="1"/>
        <v>2</v>
      </c>
      <c r="G29" s="325">
        <f t="shared" si="3"/>
        <v>4</v>
      </c>
      <c r="M29" s="362"/>
      <c r="N29" s="360"/>
      <c r="O29" s="360"/>
      <c r="P29" s="361"/>
      <c r="Q29" s="361"/>
    </row>
    <row r="30" spans="1:17" ht="15.75" x14ac:dyDescent="0.25">
      <c r="A30" s="286" t="s">
        <v>69</v>
      </c>
      <c r="B30" s="636"/>
      <c r="C30" s="643"/>
      <c r="D30" s="354">
        <v>9</v>
      </c>
      <c r="E30" s="299">
        <v>1</v>
      </c>
      <c r="F30" s="333">
        <f t="shared" si="1"/>
        <v>1</v>
      </c>
      <c r="G30" s="325">
        <f t="shared" si="3"/>
        <v>1</v>
      </c>
      <c r="M30" s="362"/>
      <c r="N30" s="363"/>
      <c r="O30" s="360"/>
      <c r="P30" s="361"/>
      <c r="Q30" s="361"/>
    </row>
    <row r="31" spans="1:17" ht="15.75" x14ac:dyDescent="0.25">
      <c r="A31" s="332" t="s">
        <v>23</v>
      </c>
      <c r="B31" s="636"/>
      <c r="C31" s="643" t="s">
        <v>54</v>
      </c>
      <c r="D31" s="357">
        <v>56</v>
      </c>
      <c r="E31" s="353">
        <v>1</v>
      </c>
      <c r="F31" s="364">
        <f t="shared" si="1"/>
        <v>2</v>
      </c>
      <c r="G31" s="330">
        <f t="shared" si="3"/>
        <v>4</v>
      </c>
      <c r="M31" s="362"/>
      <c r="N31" s="363"/>
      <c r="O31" s="360"/>
      <c r="P31" s="361"/>
      <c r="Q31" s="361"/>
    </row>
    <row r="32" spans="1:17" ht="15.75" x14ac:dyDescent="0.25">
      <c r="A32" s="321" t="s">
        <v>68</v>
      </c>
      <c r="B32" s="636"/>
      <c r="C32" s="643"/>
      <c r="D32" s="354">
        <v>36</v>
      </c>
      <c r="E32" s="299">
        <v>1</v>
      </c>
      <c r="F32" s="333">
        <f t="shared" si="1"/>
        <v>2</v>
      </c>
      <c r="G32" s="325">
        <f t="shared" si="3"/>
        <v>3</v>
      </c>
      <c r="M32" s="362"/>
      <c r="N32" s="363"/>
      <c r="O32" s="360"/>
      <c r="P32" s="361"/>
      <c r="Q32" s="361"/>
    </row>
    <row r="33" spans="1:17" ht="16.5" thickBot="1" x14ac:dyDescent="0.3">
      <c r="A33" s="293" t="s">
        <v>69</v>
      </c>
      <c r="B33" s="637"/>
      <c r="C33" s="644"/>
      <c r="D33" s="356">
        <v>20</v>
      </c>
      <c r="E33" s="301">
        <v>1</v>
      </c>
      <c r="F33" s="316">
        <f t="shared" si="1"/>
        <v>1</v>
      </c>
      <c r="G33" s="326">
        <f t="shared" si="3"/>
        <v>2</v>
      </c>
      <c r="M33" s="362"/>
      <c r="N33" s="363"/>
      <c r="O33" s="360"/>
      <c r="P33" s="361"/>
      <c r="Q33" s="361"/>
    </row>
    <row r="34" spans="1:17" ht="15.75" x14ac:dyDescent="0.25">
      <c r="A34" s="658" t="s">
        <v>70</v>
      </c>
      <c r="B34" s="645" t="s">
        <v>9</v>
      </c>
      <c r="C34" s="344" t="s">
        <v>10</v>
      </c>
      <c r="D34" s="305">
        <v>15</v>
      </c>
      <c r="E34" s="305">
        <v>0</v>
      </c>
      <c r="F34" s="334">
        <f t="shared" si="1"/>
        <v>1</v>
      </c>
      <c r="G34" s="329">
        <f t="shared" ref="G34:G50" si="4">CEILING(D34/20,1)</f>
        <v>1</v>
      </c>
      <c r="M34" s="362"/>
      <c r="N34" s="363"/>
      <c r="O34" s="360"/>
      <c r="P34" s="361"/>
      <c r="Q34" s="361"/>
    </row>
    <row r="35" spans="1:17" ht="15.75" x14ac:dyDescent="0.25">
      <c r="A35" s="658"/>
      <c r="B35" s="646"/>
      <c r="C35" s="308" t="s">
        <v>11</v>
      </c>
      <c r="D35" s="299">
        <v>0</v>
      </c>
      <c r="E35" s="299">
        <v>1</v>
      </c>
      <c r="F35" s="333">
        <f t="shared" si="1"/>
        <v>0</v>
      </c>
      <c r="G35" s="327">
        <f t="shared" si="4"/>
        <v>0</v>
      </c>
    </row>
    <row r="36" spans="1:17" ht="15.75" x14ac:dyDescent="0.25">
      <c r="A36" s="658"/>
      <c r="B36" s="646"/>
      <c r="C36" s="308" t="s">
        <v>12</v>
      </c>
      <c r="D36" s="299">
        <v>10</v>
      </c>
      <c r="E36" s="299">
        <v>1</v>
      </c>
      <c r="F36" s="333">
        <f t="shared" si="1"/>
        <v>1</v>
      </c>
      <c r="G36" s="327">
        <f t="shared" si="4"/>
        <v>1</v>
      </c>
    </row>
    <row r="37" spans="1:17" ht="16.5" thickBot="1" x14ac:dyDescent="0.3">
      <c r="A37" s="658"/>
      <c r="B37" s="647"/>
      <c r="C37" s="337" t="s">
        <v>54</v>
      </c>
      <c r="D37" s="342">
        <v>17</v>
      </c>
      <c r="E37" s="342">
        <v>1</v>
      </c>
      <c r="F37" s="333">
        <f t="shared" si="1"/>
        <v>1</v>
      </c>
      <c r="G37" s="327">
        <f t="shared" si="4"/>
        <v>1</v>
      </c>
    </row>
    <row r="38" spans="1:17" ht="15.75" x14ac:dyDescent="0.25">
      <c r="A38" s="657" t="s">
        <v>71</v>
      </c>
      <c r="B38" s="632" t="s">
        <v>9</v>
      </c>
      <c r="C38" s="306" t="s">
        <v>10</v>
      </c>
      <c r="D38" s="317">
        <v>15</v>
      </c>
      <c r="E38" s="318">
        <v>0</v>
      </c>
      <c r="F38" s="348">
        <f t="shared" si="1"/>
        <v>1</v>
      </c>
      <c r="G38" s="349">
        <f t="shared" si="4"/>
        <v>1</v>
      </c>
    </row>
    <row r="39" spans="1:17" ht="15.75" x14ac:dyDescent="0.25">
      <c r="A39" s="658"/>
      <c r="B39" s="646"/>
      <c r="C39" s="308" t="s">
        <v>11</v>
      </c>
      <c r="D39" s="288">
        <v>0</v>
      </c>
      <c r="E39" s="288">
        <v>1</v>
      </c>
      <c r="F39" s="333">
        <f t="shared" si="1"/>
        <v>0</v>
      </c>
      <c r="G39" s="327">
        <f t="shared" si="4"/>
        <v>0</v>
      </c>
    </row>
    <row r="40" spans="1:17" ht="15.75" x14ac:dyDescent="0.25">
      <c r="A40" s="658"/>
      <c r="B40" s="646"/>
      <c r="C40" s="308" t="s">
        <v>12</v>
      </c>
      <c r="D40" s="288">
        <v>7</v>
      </c>
      <c r="E40" s="336">
        <v>1</v>
      </c>
      <c r="F40" s="333">
        <f t="shared" si="1"/>
        <v>1</v>
      </c>
      <c r="G40" s="327">
        <f t="shared" si="4"/>
        <v>1</v>
      </c>
    </row>
    <row r="41" spans="1:17" ht="16.5" thickBot="1" x14ac:dyDescent="0.3">
      <c r="A41" s="659"/>
      <c r="B41" s="633"/>
      <c r="C41" s="310" t="s">
        <v>54</v>
      </c>
      <c r="D41" s="291">
        <v>8</v>
      </c>
      <c r="E41" s="291">
        <v>1</v>
      </c>
      <c r="F41" s="316">
        <f t="shared" si="1"/>
        <v>1</v>
      </c>
      <c r="G41" s="326">
        <f t="shared" si="4"/>
        <v>1</v>
      </c>
    </row>
    <row r="42" spans="1:17" ht="25.5" customHeight="1" x14ac:dyDescent="0.25">
      <c r="A42" s="612" t="s">
        <v>128</v>
      </c>
      <c r="B42" s="634" t="s">
        <v>13</v>
      </c>
      <c r="C42" s="335" t="s">
        <v>10</v>
      </c>
      <c r="D42" s="292">
        <v>15</v>
      </c>
      <c r="E42" s="292">
        <v>1</v>
      </c>
      <c r="F42" s="334">
        <f t="shared" si="1"/>
        <v>1</v>
      </c>
      <c r="G42" s="329">
        <f t="shared" si="4"/>
        <v>1</v>
      </c>
    </row>
    <row r="43" spans="1:17" ht="16.5" customHeight="1" thickBot="1" x14ac:dyDescent="0.3">
      <c r="A43" s="612"/>
      <c r="B43" s="635"/>
      <c r="C43" s="343" t="s">
        <v>72</v>
      </c>
      <c r="D43" s="289">
        <v>18</v>
      </c>
      <c r="E43" s="289">
        <v>1</v>
      </c>
      <c r="F43" s="333">
        <f t="shared" si="1"/>
        <v>1</v>
      </c>
      <c r="G43" s="327">
        <f t="shared" si="4"/>
        <v>1</v>
      </c>
    </row>
    <row r="44" spans="1:17" ht="15.75" x14ac:dyDescent="0.25">
      <c r="A44" s="603" t="s">
        <v>73</v>
      </c>
      <c r="B44" s="630" t="s">
        <v>9</v>
      </c>
      <c r="C44" s="296" t="s">
        <v>10</v>
      </c>
      <c r="D44" s="297">
        <v>30</v>
      </c>
      <c r="E44" s="297">
        <v>1</v>
      </c>
      <c r="F44" s="348">
        <f t="shared" si="1"/>
        <v>1</v>
      </c>
      <c r="G44" s="324">
        <f t="shared" si="4"/>
        <v>2</v>
      </c>
    </row>
    <row r="45" spans="1:17" ht="15.75" x14ac:dyDescent="0.25">
      <c r="A45" s="613"/>
      <c r="B45" s="634"/>
      <c r="C45" s="351" t="s">
        <v>11</v>
      </c>
      <c r="D45" s="305">
        <v>23</v>
      </c>
      <c r="E45" s="305">
        <v>1</v>
      </c>
      <c r="F45" s="333">
        <f t="shared" si="1"/>
        <v>1</v>
      </c>
      <c r="G45" s="341">
        <f t="shared" si="4"/>
        <v>2</v>
      </c>
    </row>
    <row r="46" spans="1:17" ht="15.75" x14ac:dyDescent="0.25">
      <c r="A46" s="339" t="s">
        <v>104</v>
      </c>
      <c r="B46" s="634"/>
      <c r="C46" s="638" t="s">
        <v>12</v>
      </c>
      <c r="D46" s="355">
        <v>11</v>
      </c>
      <c r="E46" s="338">
        <v>1</v>
      </c>
      <c r="F46" s="364">
        <f t="shared" si="1"/>
        <v>1</v>
      </c>
      <c r="G46" s="330">
        <f t="shared" si="4"/>
        <v>1</v>
      </c>
    </row>
    <row r="47" spans="1:17" ht="15.75" x14ac:dyDescent="0.25">
      <c r="A47" s="286" t="s">
        <v>106</v>
      </c>
      <c r="B47" s="636"/>
      <c r="C47" s="639"/>
      <c r="D47" s="354">
        <v>6</v>
      </c>
      <c r="E47" s="305">
        <v>1</v>
      </c>
      <c r="F47" s="333">
        <f t="shared" si="1"/>
        <v>1</v>
      </c>
      <c r="G47" s="325">
        <f t="shared" si="4"/>
        <v>1</v>
      </c>
    </row>
    <row r="48" spans="1:17" ht="16.5" thickBot="1" x14ac:dyDescent="0.3">
      <c r="A48" s="309" t="s">
        <v>105</v>
      </c>
      <c r="B48" s="637"/>
      <c r="C48" s="640"/>
      <c r="D48" s="356">
        <v>5</v>
      </c>
      <c r="E48" s="311">
        <v>1</v>
      </c>
      <c r="F48" s="316">
        <f t="shared" si="1"/>
        <v>1</v>
      </c>
      <c r="G48" s="326">
        <f t="shared" si="4"/>
        <v>1</v>
      </c>
    </row>
    <row r="49" spans="1:7" ht="15.75" x14ac:dyDescent="0.25">
      <c r="A49" s="657" t="s">
        <v>74</v>
      </c>
      <c r="B49" s="632" t="s">
        <v>13</v>
      </c>
      <c r="C49" s="306" t="s">
        <v>10</v>
      </c>
      <c r="D49" s="297">
        <v>15</v>
      </c>
      <c r="E49" s="313">
        <v>1</v>
      </c>
      <c r="F49" s="348">
        <f t="shared" si="1"/>
        <v>1</v>
      </c>
      <c r="G49" s="324">
        <f t="shared" si="4"/>
        <v>1</v>
      </c>
    </row>
    <row r="50" spans="1:7" ht="16.5" thickBot="1" x14ac:dyDescent="0.3">
      <c r="A50" s="659"/>
      <c r="B50" s="633"/>
      <c r="C50" s="307" t="s">
        <v>11</v>
      </c>
      <c r="D50" s="301">
        <v>0</v>
      </c>
      <c r="E50" s="301">
        <v>0</v>
      </c>
      <c r="F50" s="316">
        <f t="shared" si="1"/>
        <v>0</v>
      </c>
      <c r="G50" s="326">
        <f t="shared" si="4"/>
        <v>0</v>
      </c>
    </row>
    <row r="51" spans="1:7" ht="15.75" x14ac:dyDescent="0.25">
      <c r="A51" s="612" t="s">
        <v>75</v>
      </c>
      <c r="B51" s="641" t="s">
        <v>9</v>
      </c>
      <c r="C51" s="304" t="s">
        <v>10</v>
      </c>
      <c r="D51" s="347">
        <v>30</v>
      </c>
      <c r="E51" s="305">
        <v>1</v>
      </c>
      <c r="F51" s="334">
        <f t="shared" si="1"/>
        <v>1</v>
      </c>
      <c r="G51" s="329">
        <f>CEILING(D51/16,1)</f>
        <v>2</v>
      </c>
    </row>
    <row r="52" spans="1:7" ht="15.75" x14ac:dyDescent="0.25">
      <c r="A52" s="612"/>
      <c r="B52" s="642"/>
      <c r="C52" s="298" t="s">
        <v>11</v>
      </c>
      <c r="D52" s="347">
        <v>19</v>
      </c>
      <c r="E52" s="299">
        <v>1</v>
      </c>
      <c r="F52" s="333">
        <f t="shared" si="1"/>
        <v>1</v>
      </c>
      <c r="G52" s="327">
        <f t="shared" ref="G52:G56" si="5">CEILING(D52/16,1)</f>
        <v>2</v>
      </c>
    </row>
    <row r="53" spans="1:7" ht="15.75" x14ac:dyDescent="0.25">
      <c r="A53" s="612"/>
      <c r="B53" s="642"/>
      <c r="C53" s="304" t="s">
        <v>12</v>
      </c>
      <c r="D53" s="347">
        <v>28</v>
      </c>
      <c r="E53" s="305">
        <v>1</v>
      </c>
      <c r="F53" s="333">
        <f t="shared" si="1"/>
        <v>1</v>
      </c>
      <c r="G53" s="327">
        <f t="shared" si="5"/>
        <v>2</v>
      </c>
    </row>
    <row r="54" spans="1:7" ht="16.5" thickBot="1" x14ac:dyDescent="0.3">
      <c r="A54" s="612"/>
      <c r="B54" s="642"/>
      <c r="C54" s="351" t="s">
        <v>54</v>
      </c>
      <c r="D54" s="358">
        <v>26</v>
      </c>
      <c r="E54" s="345">
        <v>1</v>
      </c>
      <c r="F54" s="333">
        <f t="shared" si="1"/>
        <v>1</v>
      </c>
      <c r="G54" s="327">
        <f t="shared" si="5"/>
        <v>2</v>
      </c>
    </row>
    <row r="55" spans="1:7" ht="15.75" x14ac:dyDescent="0.25">
      <c r="A55" s="657" t="s">
        <v>76</v>
      </c>
      <c r="B55" s="632" t="s">
        <v>13</v>
      </c>
      <c r="C55" s="312" t="s">
        <v>10</v>
      </c>
      <c r="D55" s="346">
        <v>15</v>
      </c>
      <c r="E55" s="297">
        <v>1</v>
      </c>
      <c r="F55" s="348">
        <f t="shared" si="1"/>
        <v>1</v>
      </c>
      <c r="G55" s="349">
        <f t="shared" si="5"/>
        <v>1</v>
      </c>
    </row>
    <row r="56" spans="1:7" ht="16.5" thickBot="1" x14ac:dyDescent="0.3">
      <c r="A56" s="659"/>
      <c r="B56" s="633"/>
      <c r="C56" s="319" t="s">
        <v>72</v>
      </c>
      <c r="D56" s="320">
        <v>13</v>
      </c>
      <c r="E56" s="291">
        <v>1</v>
      </c>
      <c r="F56" s="316">
        <v>1</v>
      </c>
      <c r="G56" s="326">
        <f t="shared" si="5"/>
        <v>1</v>
      </c>
    </row>
    <row r="57" spans="1:7" x14ac:dyDescent="0.25">
      <c r="A57" s="38" t="s">
        <v>60</v>
      </c>
      <c r="E57"/>
      <c r="F57"/>
      <c r="G57"/>
    </row>
    <row r="58" spans="1:7" x14ac:dyDescent="0.25">
      <c r="A58" s="38" t="s">
        <v>61</v>
      </c>
    </row>
    <row r="59" spans="1:7" x14ac:dyDescent="0.25">
      <c r="A59" s="38"/>
    </row>
    <row r="60" spans="1:7" x14ac:dyDescent="0.25">
      <c r="A60" s="624"/>
      <c r="B60" s="624"/>
      <c r="C60" s="624"/>
      <c r="D60" s="624"/>
      <c r="E60" s="624"/>
      <c r="F60" s="624"/>
      <c r="G60" s="624"/>
    </row>
  </sheetData>
  <mergeCells count="38">
    <mergeCell ref="A12:A15"/>
    <mergeCell ref="A8:A11"/>
    <mergeCell ref="A44:A45"/>
    <mergeCell ref="A51:A54"/>
    <mergeCell ref="A55:A56"/>
    <mergeCell ref="A49:A50"/>
    <mergeCell ref="C28:C30"/>
    <mergeCell ref="A18:A20"/>
    <mergeCell ref="A21:A22"/>
    <mergeCell ref="A16:A17"/>
    <mergeCell ref="A42:A43"/>
    <mergeCell ref="A38:A41"/>
    <mergeCell ref="A34:A37"/>
    <mergeCell ref="B21:B22"/>
    <mergeCell ref="B23:B33"/>
    <mergeCell ref="A60:G60"/>
    <mergeCell ref="A7:B7"/>
    <mergeCell ref="B8:B11"/>
    <mergeCell ref="B12:B15"/>
    <mergeCell ref="B16:B17"/>
    <mergeCell ref="B55:B56"/>
    <mergeCell ref="B42:B43"/>
    <mergeCell ref="B44:B48"/>
    <mergeCell ref="C46:C48"/>
    <mergeCell ref="B49:B50"/>
    <mergeCell ref="B51:B54"/>
    <mergeCell ref="C31:C33"/>
    <mergeCell ref="C24:C27"/>
    <mergeCell ref="B34:B37"/>
    <mergeCell ref="B38:B41"/>
    <mergeCell ref="B18:B20"/>
    <mergeCell ref="A1:G1"/>
    <mergeCell ref="A2:G2"/>
    <mergeCell ref="A4:G4"/>
    <mergeCell ref="A5:B6"/>
    <mergeCell ref="C5:C6"/>
    <mergeCell ref="D5:D6"/>
    <mergeCell ref="E5:G5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"/>
  <sheetViews>
    <sheetView topLeftCell="A13" workbookViewId="0">
      <selection activeCell="J24" sqref="J24"/>
    </sheetView>
  </sheetViews>
  <sheetFormatPr defaultRowHeight="15" x14ac:dyDescent="0.25"/>
  <cols>
    <col min="1" max="1" width="37.42578125" style="4" customWidth="1"/>
    <col min="2" max="2" width="4.28515625" style="5" customWidth="1"/>
    <col min="3" max="3" width="5.85546875" style="5" customWidth="1"/>
    <col min="4" max="4" width="10.5703125" style="17" customWidth="1"/>
    <col min="5" max="5" width="7.140625" customWidth="1"/>
    <col min="6" max="6" width="11.28515625" customWidth="1"/>
    <col min="7" max="7" width="8.7109375" customWidth="1"/>
  </cols>
  <sheetData>
    <row r="1" spans="1:7" ht="15.75" x14ac:dyDescent="0.25">
      <c r="A1" s="472" t="s">
        <v>141</v>
      </c>
      <c r="B1" s="475"/>
      <c r="C1" s="475"/>
      <c r="D1" s="475"/>
      <c r="E1" s="475"/>
      <c r="F1" s="475"/>
      <c r="G1" s="475"/>
    </row>
    <row r="2" spans="1:7" ht="15.75" x14ac:dyDescent="0.25">
      <c r="A2" s="472" t="s">
        <v>140</v>
      </c>
      <c r="B2" s="475"/>
      <c r="C2" s="475"/>
      <c r="D2" s="475"/>
      <c r="E2" s="475"/>
      <c r="F2" s="475"/>
      <c r="G2" s="475"/>
    </row>
    <row r="3" spans="1:7" ht="16.5" thickBot="1" x14ac:dyDescent="0.3">
      <c r="A3" s="581" t="s">
        <v>77</v>
      </c>
      <c r="B3" s="582"/>
      <c r="C3" s="582"/>
      <c r="D3" s="582"/>
      <c r="E3" s="582"/>
      <c r="F3" s="582"/>
      <c r="G3" s="582"/>
    </row>
    <row r="4" spans="1:7" x14ac:dyDescent="0.25">
      <c r="A4" s="583" t="s">
        <v>1</v>
      </c>
      <c r="B4" s="584"/>
      <c r="C4" s="587" t="s">
        <v>2</v>
      </c>
      <c r="D4" s="620" t="s">
        <v>3</v>
      </c>
      <c r="E4" s="622" t="s">
        <v>4</v>
      </c>
      <c r="F4" s="622"/>
      <c r="G4" s="623"/>
    </row>
    <row r="5" spans="1:7" x14ac:dyDescent="0.25">
      <c r="A5" s="585"/>
      <c r="B5" s="586"/>
      <c r="C5" s="588"/>
      <c r="D5" s="621"/>
      <c r="E5" s="20" t="s">
        <v>19</v>
      </c>
      <c r="F5" s="24" t="s">
        <v>6</v>
      </c>
      <c r="G5" s="68" t="s">
        <v>20</v>
      </c>
    </row>
    <row r="6" spans="1:7" x14ac:dyDescent="0.25">
      <c r="A6" s="666">
        <v>1</v>
      </c>
      <c r="B6" s="667"/>
      <c r="C6" s="60">
        <v>2</v>
      </c>
      <c r="D6" s="61">
        <v>3</v>
      </c>
      <c r="E6" s="60">
        <v>4</v>
      </c>
      <c r="F6" s="60">
        <v>5</v>
      </c>
      <c r="G6" s="69">
        <v>6</v>
      </c>
    </row>
    <row r="7" spans="1:7" ht="15.75" x14ac:dyDescent="0.25">
      <c r="A7" s="668" t="s">
        <v>78</v>
      </c>
      <c r="B7" s="631" t="s">
        <v>9</v>
      </c>
      <c r="C7" s="25" t="s">
        <v>10</v>
      </c>
      <c r="D7" s="26">
        <v>24</v>
      </c>
      <c r="E7" s="27">
        <v>1</v>
      </c>
      <c r="F7" s="27">
        <f t="shared" ref="F7:F22" si="0">CEILING(D7/33,1)</f>
        <v>1</v>
      </c>
      <c r="G7" s="105">
        <f>CEILING(D7/18,1)</f>
        <v>2</v>
      </c>
    </row>
    <row r="8" spans="1:7" ht="15.75" x14ac:dyDescent="0.25">
      <c r="A8" s="669"/>
      <c r="B8" s="670"/>
      <c r="C8" s="25" t="s">
        <v>11</v>
      </c>
      <c r="D8" s="33">
        <v>7</v>
      </c>
      <c r="E8" s="27">
        <v>1</v>
      </c>
      <c r="F8" s="27">
        <f t="shared" si="0"/>
        <v>1</v>
      </c>
      <c r="G8" s="327">
        <f t="shared" ref="G8:G19" si="1">CEILING(D8/18,1)</f>
        <v>1</v>
      </c>
    </row>
    <row r="9" spans="1:7" ht="16.5" thickBot="1" x14ac:dyDescent="0.3">
      <c r="A9" s="669"/>
      <c r="B9" s="670"/>
      <c r="C9" s="28" t="s">
        <v>12</v>
      </c>
      <c r="D9" s="67">
        <v>5</v>
      </c>
      <c r="E9" s="29">
        <v>1</v>
      </c>
      <c r="F9" s="29">
        <f t="shared" si="0"/>
        <v>1</v>
      </c>
      <c r="G9" s="327">
        <f t="shared" si="1"/>
        <v>1</v>
      </c>
    </row>
    <row r="10" spans="1:7" ht="15.75" x14ac:dyDescent="0.25">
      <c r="A10" s="603" t="s">
        <v>78</v>
      </c>
      <c r="B10" s="630" t="s">
        <v>13</v>
      </c>
      <c r="C10" s="30" t="s">
        <v>10</v>
      </c>
      <c r="D10" s="249">
        <v>12</v>
      </c>
      <c r="E10" s="249">
        <v>1</v>
      </c>
      <c r="F10" s="249">
        <v>1</v>
      </c>
      <c r="G10" s="349">
        <f t="shared" si="1"/>
        <v>1</v>
      </c>
    </row>
    <row r="11" spans="1:7" ht="16.5" thickBot="1" x14ac:dyDescent="0.3">
      <c r="A11" s="604"/>
      <c r="B11" s="671"/>
      <c r="C11" s="207" t="s">
        <v>11</v>
      </c>
      <c r="D11" s="250">
        <v>11</v>
      </c>
      <c r="E11" s="248">
        <v>1</v>
      </c>
      <c r="F11" s="386">
        <f t="shared" si="0"/>
        <v>1</v>
      </c>
      <c r="G11" s="326">
        <f t="shared" si="1"/>
        <v>1</v>
      </c>
    </row>
    <row r="12" spans="1:7" ht="15.75" x14ac:dyDescent="0.25">
      <c r="A12" s="672" t="s">
        <v>79</v>
      </c>
      <c r="B12" s="641" t="s">
        <v>9</v>
      </c>
      <c r="C12" s="34" t="s">
        <v>10</v>
      </c>
      <c r="D12" s="33">
        <v>24</v>
      </c>
      <c r="E12" s="32">
        <v>1</v>
      </c>
      <c r="F12" s="32">
        <v>1</v>
      </c>
      <c r="G12" s="329">
        <f t="shared" si="1"/>
        <v>2</v>
      </c>
    </row>
    <row r="13" spans="1:7" ht="15.75" x14ac:dyDescent="0.25">
      <c r="A13" s="673"/>
      <c r="B13" s="670"/>
      <c r="C13" s="25" t="s">
        <v>11</v>
      </c>
      <c r="D13" s="33">
        <v>11</v>
      </c>
      <c r="E13" s="27">
        <v>1</v>
      </c>
      <c r="F13" s="27">
        <f t="shared" si="0"/>
        <v>1</v>
      </c>
      <c r="G13" s="327">
        <f t="shared" si="1"/>
        <v>1</v>
      </c>
    </row>
    <row r="14" spans="1:7" ht="16.5" thickBot="1" x14ac:dyDescent="0.3">
      <c r="A14" s="673"/>
      <c r="B14" s="670"/>
      <c r="C14" s="28" t="s">
        <v>12</v>
      </c>
      <c r="D14" s="67">
        <v>7</v>
      </c>
      <c r="E14" s="29">
        <v>1</v>
      </c>
      <c r="F14" s="29">
        <f t="shared" si="0"/>
        <v>1</v>
      </c>
      <c r="G14" s="327">
        <f t="shared" si="1"/>
        <v>1</v>
      </c>
    </row>
    <row r="15" spans="1:7" ht="15.75" x14ac:dyDescent="0.25">
      <c r="A15" s="603" t="s">
        <v>79</v>
      </c>
      <c r="B15" s="661" t="s">
        <v>13</v>
      </c>
      <c r="C15" s="30" t="s">
        <v>10</v>
      </c>
      <c r="D15" s="63">
        <v>12</v>
      </c>
      <c r="E15" s="63">
        <v>1</v>
      </c>
      <c r="F15" s="440">
        <v>1</v>
      </c>
      <c r="G15" s="349">
        <f t="shared" si="1"/>
        <v>1</v>
      </c>
    </row>
    <row r="16" spans="1:7" ht="16.5" thickBot="1" x14ac:dyDescent="0.3">
      <c r="A16" s="604"/>
      <c r="B16" s="662"/>
      <c r="C16" s="35" t="s">
        <v>11</v>
      </c>
      <c r="D16" s="42">
        <v>11</v>
      </c>
      <c r="E16" s="31">
        <v>1</v>
      </c>
      <c r="F16" s="441">
        <f t="shared" si="0"/>
        <v>1</v>
      </c>
      <c r="G16" s="326">
        <f t="shared" si="1"/>
        <v>1</v>
      </c>
    </row>
    <row r="17" spans="1:7" ht="15.75" x14ac:dyDescent="0.25">
      <c r="A17" s="603" t="s">
        <v>80</v>
      </c>
      <c r="B17" s="634" t="s">
        <v>9</v>
      </c>
      <c r="C17" s="34" t="s">
        <v>10</v>
      </c>
      <c r="D17" s="32">
        <v>12</v>
      </c>
      <c r="E17" s="32">
        <v>1</v>
      </c>
      <c r="F17" s="32">
        <v>1</v>
      </c>
      <c r="G17" s="329">
        <f t="shared" si="1"/>
        <v>1</v>
      </c>
    </row>
    <row r="18" spans="1:7" ht="15.75" x14ac:dyDescent="0.25">
      <c r="A18" s="612"/>
      <c r="B18" s="607"/>
      <c r="C18" s="25" t="s">
        <v>11</v>
      </c>
      <c r="D18" s="32">
        <v>4</v>
      </c>
      <c r="E18" s="27">
        <v>1</v>
      </c>
      <c r="F18" s="27">
        <f t="shared" si="0"/>
        <v>1</v>
      </c>
      <c r="G18" s="327">
        <f t="shared" si="1"/>
        <v>1</v>
      </c>
    </row>
    <row r="19" spans="1:7" ht="16.5" thickBot="1" x14ac:dyDescent="0.3">
      <c r="A19" s="604"/>
      <c r="B19" s="635"/>
      <c r="C19" s="37" t="s">
        <v>12</v>
      </c>
      <c r="D19" s="36">
        <v>5</v>
      </c>
      <c r="E19" s="29">
        <v>1</v>
      </c>
      <c r="F19" s="29">
        <f t="shared" si="0"/>
        <v>1</v>
      </c>
      <c r="G19" s="327">
        <f t="shared" si="1"/>
        <v>1</v>
      </c>
    </row>
    <row r="20" spans="1:7" ht="15.75" x14ac:dyDescent="0.25">
      <c r="A20" s="654" t="s">
        <v>81</v>
      </c>
      <c r="B20" s="663" t="s">
        <v>9</v>
      </c>
      <c r="C20" s="30" t="s">
        <v>10</v>
      </c>
      <c r="D20" s="63">
        <v>12</v>
      </c>
      <c r="E20" s="63">
        <v>1</v>
      </c>
      <c r="F20" s="63">
        <v>1</v>
      </c>
      <c r="G20" s="71">
        <f t="shared" ref="G7:G22" si="2">CEILING(D20/12,1)</f>
        <v>1</v>
      </c>
    </row>
    <row r="21" spans="1:7" ht="15.75" x14ac:dyDescent="0.25">
      <c r="A21" s="660"/>
      <c r="B21" s="664"/>
      <c r="C21" s="206" t="s">
        <v>11</v>
      </c>
      <c r="D21" s="27">
        <v>0</v>
      </c>
      <c r="E21" s="27">
        <v>1</v>
      </c>
      <c r="F21" s="27">
        <f t="shared" si="0"/>
        <v>0</v>
      </c>
      <c r="G21" s="72">
        <f t="shared" si="2"/>
        <v>0</v>
      </c>
    </row>
    <row r="22" spans="1:7" ht="16.5" thickBot="1" x14ac:dyDescent="0.3">
      <c r="A22" s="655"/>
      <c r="B22" s="665"/>
      <c r="C22" s="254" t="s">
        <v>12</v>
      </c>
      <c r="D22" s="209">
        <v>4</v>
      </c>
      <c r="E22" s="254">
        <v>1</v>
      </c>
      <c r="F22" s="31">
        <f t="shared" si="0"/>
        <v>1</v>
      </c>
      <c r="G22" s="255">
        <f t="shared" si="2"/>
        <v>1</v>
      </c>
    </row>
    <row r="23" spans="1:7" x14ac:dyDescent="0.25">
      <c r="A23" s="38" t="s">
        <v>60</v>
      </c>
      <c r="B23" s="44"/>
      <c r="C23" s="4"/>
      <c r="D23" s="18"/>
      <c r="E23" s="4"/>
      <c r="F23" s="4"/>
      <c r="G23" s="4"/>
    </row>
    <row r="24" spans="1:7" x14ac:dyDescent="0.25">
      <c r="A24" s="38" t="s">
        <v>61</v>
      </c>
      <c r="B24" s="44"/>
      <c r="C24" s="4"/>
      <c r="D24" s="18"/>
      <c r="E24" s="4"/>
      <c r="F24" s="4"/>
      <c r="G24" s="4"/>
    </row>
    <row r="25" spans="1:7" x14ac:dyDescent="0.25">
      <c r="A25" s="38"/>
      <c r="B25" s="44"/>
      <c r="C25" s="4"/>
      <c r="D25" s="18"/>
      <c r="E25" s="4"/>
      <c r="F25" s="4"/>
      <c r="G25" s="4"/>
    </row>
    <row r="26" spans="1:7" x14ac:dyDescent="0.25">
      <c r="A26" s="38"/>
      <c r="B26" s="44"/>
      <c r="C26" s="4"/>
      <c r="D26" s="18"/>
      <c r="E26" s="4"/>
      <c r="F26" s="4"/>
      <c r="G26" s="4"/>
    </row>
    <row r="27" spans="1:7" x14ac:dyDescent="0.25">
      <c r="A27" s="38"/>
      <c r="B27" s="44"/>
      <c r="C27" s="4"/>
      <c r="D27" s="18"/>
      <c r="E27" s="4"/>
      <c r="F27" s="4"/>
      <c r="G27" s="4"/>
    </row>
    <row r="28" spans="1:7" x14ac:dyDescent="0.25">
      <c r="A28" s="38"/>
      <c r="B28" s="44"/>
      <c r="C28" s="4"/>
      <c r="D28" s="18"/>
      <c r="E28" s="4"/>
      <c r="F28" s="4"/>
      <c r="G28" s="4"/>
    </row>
    <row r="29" spans="1:7" x14ac:dyDescent="0.25">
      <c r="A29" s="38"/>
      <c r="B29" s="44"/>
      <c r="C29" s="4"/>
      <c r="D29" s="18"/>
      <c r="E29" s="4"/>
      <c r="F29" s="4"/>
      <c r="G29" s="4"/>
    </row>
    <row r="30" spans="1:7" x14ac:dyDescent="0.25">
      <c r="A30" s="38"/>
      <c r="B30" s="44"/>
      <c r="C30" s="4"/>
      <c r="D30" s="18"/>
      <c r="E30" s="4"/>
      <c r="F30" s="4"/>
      <c r="G30" s="4"/>
    </row>
    <row r="31" spans="1:7" x14ac:dyDescent="0.25">
      <c r="A31" s="38"/>
      <c r="B31" s="44"/>
      <c r="C31" s="4"/>
      <c r="D31" s="18"/>
      <c r="E31" s="4"/>
      <c r="F31" s="4"/>
      <c r="G31" s="4"/>
    </row>
    <row r="32" spans="1:7" x14ac:dyDescent="0.25">
      <c r="A32" s="38"/>
      <c r="B32" s="44"/>
      <c r="C32" s="4"/>
      <c r="D32" s="18"/>
      <c r="E32" s="4"/>
      <c r="F32" s="4"/>
      <c r="G32" s="4"/>
    </row>
    <row r="33" spans="1:7" x14ac:dyDescent="0.25">
      <c r="A33" s="38"/>
      <c r="B33" s="44"/>
      <c r="C33" s="4"/>
      <c r="D33" s="18"/>
      <c r="E33" s="4"/>
      <c r="F33" s="4"/>
      <c r="G33" s="4"/>
    </row>
    <row r="34" spans="1:7" x14ac:dyDescent="0.25">
      <c r="A34" s="38"/>
      <c r="B34" s="44"/>
      <c r="C34" s="4"/>
      <c r="D34" s="18"/>
      <c r="E34" s="4"/>
      <c r="F34" s="4"/>
      <c r="G34" s="4"/>
    </row>
    <row r="35" spans="1:7" x14ac:dyDescent="0.25">
      <c r="A35" s="38"/>
      <c r="B35" s="44"/>
      <c r="C35" s="4"/>
      <c r="D35" s="18"/>
      <c r="E35" s="4"/>
      <c r="F35" s="4"/>
      <c r="G35" s="4"/>
    </row>
    <row r="36" spans="1:7" x14ac:dyDescent="0.25">
      <c r="A36" s="38"/>
      <c r="B36" s="44"/>
      <c r="C36" s="4"/>
      <c r="D36" s="18"/>
      <c r="E36" s="4"/>
      <c r="F36" s="4"/>
      <c r="G36" s="4"/>
    </row>
    <row r="37" spans="1:7" x14ac:dyDescent="0.25">
      <c r="A37" s="38"/>
      <c r="B37" s="44"/>
      <c r="C37" s="4"/>
      <c r="D37" s="18"/>
      <c r="E37" s="4"/>
      <c r="F37" s="4"/>
      <c r="G37" s="4"/>
    </row>
    <row r="38" spans="1:7" x14ac:dyDescent="0.25">
      <c r="A38" s="38"/>
      <c r="B38" s="44"/>
      <c r="C38" s="4"/>
      <c r="D38" s="18"/>
      <c r="E38" s="4"/>
      <c r="F38" s="4"/>
      <c r="G38" s="4"/>
    </row>
    <row r="39" spans="1:7" x14ac:dyDescent="0.25">
      <c r="A39" s="38"/>
      <c r="B39" s="44"/>
      <c r="C39" s="4"/>
      <c r="D39" s="18"/>
      <c r="E39" s="4"/>
      <c r="F39" s="4"/>
      <c r="G39" s="4"/>
    </row>
    <row r="40" spans="1:7" x14ac:dyDescent="0.25">
      <c r="A40" s="38"/>
      <c r="B40" s="44"/>
      <c r="C40" s="4"/>
      <c r="D40" s="18"/>
      <c r="E40" s="4"/>
      <c r="F40" s="4"/>
      <c r="G40" s="4"/>
    </row>
    <row r="41" spans="1:7" x14ac:dyDescent="0.25">
      <c r="A41" s="38"/>
      <c r="B41" s="44"/>
      <c r="C41" s="4"/>
      <c r="D41" s="18"/>
      <c r="E41" s="4"/>
      <c r="F41" s="4"/>
      <c r="G41" s="4"/>
    </row>
    <row r="42" spans="1:7" x14ac:dyDescent="0.25">
      <c r="A42" s="38"/>
      <c r="B42" s="44"/>
      <c r="C42" s="4"/>
      <c r="D42" s="18"/>
      <c r="E42" s="4"/>
      <c r="F42" s="4"/>
      <c r="G42" s="4"/>
    </row>
    <row r="43" spans="1:7" x14ac:dyDescent="0.25">
      <c r="A43" s="38"/>
      <c r="B43" s="44"/>
      <c r="C43" s="4"/>
      <c r="D43" s="18"/>
      <c r="E43" s="4"/>
      <c r="F43" s="4"/>
      <c r="G43" s="4"/>
    </row>
    <row r="44" spans="1:7" x14ac:dyDescent="0.25">
      <c r="A44" s="38"/>
      <c r="B44" s="44"/>
      <c r="C44" s="4"/>
      <c r="D44" s="18"/>
      <c r="E44" s="4"/>
      <c r="F44" s="4"/>
      <c r="G44" s="4"/>
    </row>
    <row r="45" spans="1:7" x14ac:dyDescent="0.25">
      <c r="A45" s="38"/>
      <c r="B45" s="44"/>
      <c r="C45" s="4"/>
      <c r="D45" s="18"/>
      <c r="E45" s="4"/>
      <c r="F45" s="4"/>
      <c r="G45" s="4"/>
    </row>
    <row r="46" spans="1:7" x14ac:dyDescent="0.25">
      <c r="A46" s="38"/>
      <c r="B46" s="44"/>
      <c r="C46" s="4"/>
      <c r="D46" s="18"/>
      <c r="E46" s="4"/>
      <c r="F46" s="4"/>
      <c r="G46" s="4"/>
    </row>
    <row r="47" spans="1:7" x14ac:dyDescent="0.25">
      <c r="A47" s="38"/>
      <c r="B47" s="44"/>
      <c r="C47" s="4"/>
      <c r="D47" s="18"/>
      <c r="E47" s="4"/>
      <c r="F47" s="4"/>
      <c r="G47" s="4"/>
    </row>
    <row r="48" spans="1:7" x14ac:dyDescent="0.25">
      <c r="A48" s="38"/>
      <c r="B48" s="44"/>
      <c r="C48" s="4"/>
      <c r="D48" s="18"/>
      <c r="E48" s="4"/>
      <c r="F48" s="4"/>
      <c r="G48" s="4"/>
    </row>
    <row r="49" spans="1:7" x14ac:dyDescent="0.25">
      <c r="A49" s="38"/>
      <c r="B49" s="44"/>
      <c r="C49" s="4"/>
      <c r="D49" s="18"/>
      <c r="E49" s="4"/>
      <c r="F49" s="4"/>
      <c r="G49" s="4"/>
    </row>
  </sheetData>
  <mergeCells count="20">
    <mergeCell ref="A1:G1"/>
    <mergeCell ref="A2:G2"/>
    <mergeCell ref="A3:G3"/>
    <mergeCell ref="A4:B5"/>
    <mergeCell ref="C4:C5"/>
    <mergeCell ref="D4:D5"/>
    <mergeCell ref="E4:G4"/>
    <mergeCell ref="A6:B6"/>
    <mergeCell ref="A7:A9"/>
    <mergeCell ref="B7:B9"/>
    <mergeCell ref="B10:B11"/>
    <mergeCell ref="A12:A14"/>
    <mergeCell ref="B12:B14"/>
    <mergeCell ref="A10:A11"/>
    <mergeCell ref="A15:A16"/>
    <mergeCell ref="B15:B16"/>
    <mergeCell ref="B17:B19"/>
    <mergeCell ref="A17:A19"/>
    <mergeCell ref="A20:A22"/>
    <mergeCell ref="B20:B22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4"/>
  <sheetViews>
    <sheetView tabSelected="1" topLeftCell="A4" workbookViewId="0">
      <selection activeCell="I15" sqref="I15"/>
    </sheetView>
  </sheetViews>
  <sheetFormatPr defaultRowHeight="15" x14ac:dyDescent="0.25"/>
  <cols>
    <col min="1" max="1" width="39.28515625" style="18" customWidth="1"/>
    <col min="2" max="2" width="4.140625" style="19" customWidth="1"/>
    <col min="3" max="3" width="5.85546875" style="19" customWidth="1"/>
    <col min="4" max="4" width="10.5703125" style="17" customWidth="1"/>
    <col min="5" max="5" width="8.28515625" style="16" customWidth="1"/>
    <col min="6" max="6" width="8.85546875" style="16" customWidth="1"/>
    <col min="7" max="7" width="7.85546875" style="16" customWidth="1"/>
  </cols>
  <sheetData>
    <row r="1" spans="1:7" ht="15.75" x14ac:dyDescent="0.25">
      <c r="A1" s="472" t="s">
        <v>141</v>
      </c>
      <c r="B1" s="475"/>
      <c r="C1" s="475"/>
      <c r="D1" s="475"/>
      <c r="E1" s="475"/>
      <c r="F1" s="475"/>
      <c r="G1" s="475"/>
    </row>
    <row r="2" spans="1:7" ht="15.75" x14ac:dyDescent="0.25">
      <c r="A2" s="472" t="s">
        <v>140</v>
      </c>
      <c r="B2" s="475"/>
      <c r="C2" s="475"/>
      <c r="D2" s="475"/>
      <c r="E2" s="475"/>
      <c r="F2" s="475"/>
      <c r="G2" s="475"/>
    </row>
    <row r="3" spans="1:7" ht="15.75" x14ac:dyDescent="0.25">
      <c r="A3" s="1"/>
      <c r="B3" s="2"/>
      <c r="C3" s="2"/>
      <c r="D3" s="3"/>
      <c r="E3" s="3"/>
      <c r="F3" s="3"/>
      <c r="G3" s="3"/>
    </row>
    <row r="4" spans="1:7" ht="16.5" thickBot="1" x14ac:dyDescent="0.3">
      <c r="A4" s="581" t="s">
        <v>113</v>
      </c>
      <c r="B4" s="680"/>
      <c r="C4" s="680"/>
      <c r="D4" s="680"/>
      <c r="E4" s="680"/>
      <c r="F4" s="680"/>
      <c r="G4" s="680"/>
    </row>
    <row r="5" spans="1:7" x14ac:dyDescent="0.25">
      <c r="A5" s="583" t="s">
        <v>1</v>
      </c>
      <c r="B5" s="681"/>
      <c r="C5" s="587" t="s">
        <v>2</v>
      </c>
      <c r="D5" s="589" t="s">
        <v>3</v>
      </c>
      <c r="E5" s="587" t="s">
        <v>4</v>
      </c>
      <c r="F5" s="587"/>
      <c r="G5" s="591"/>
    </row>
    <row r="6" spans="1:7" x14ac:dyDescent="0.25">
      <c r="A6" s="585"/>
      <c r="B6" s="682"/>
      <c r="C6" s="588"/>
      <c r="D6" s="590"/>
      <c r="E6" s="20" t="s">
        <v>19</v>
      </c>
      <c r="F6" s="24" t="s">
        <v>6</v>
      </c>
      <c r="G6" s="68" t="s">
        <v>20</v>
      </c>
    </row>
    <row r="7" spans="1:7" ht="15.75" thickBot="1" x14ac:dyDescent="0.3">
      <c r="A7" s="625">
        <v>1</v>
      </c>
      <c r="B7" s="626"/>
      <c r="C7" s="6">
        <v>2</v>
      </c>
      <c r="D7" s="6">
        <v>3</v>
      </c>
      <c r="E7" s="6">
        <v>4</v>
      </c>
      <c r="F7" s="6">
        <v>5</v>
      </c>
      <c r="G7" s="70">
        <v>6</v>
      </c>
    </row>
    <row r="8" spans="1:7" ht="15.75" x14ac:dyDescent="0.25">
      <c r="A8" s="110" t="s">
        <v>82</v>
      </c>
      <c r="B8" s="683" t="s">
        <v>9</v>
      </c>
      <c r="C8" s="41" t="s">
        <v>10</v>
      </c>
      <c r="D8" s="396">
        <v>60</v>
      </c>
      <c r="E8" s="159">
        <v>1</v>
      </c>
      <c r="F8" s="159">
        <f>CEILING(D8/35,1)</f>
        <v>2</v>
      </c>
      <c r="G8" s="137">
        <f>CEILING(D8/20,1)</f>
        <v>3</v>
      </c>
    </row>
    <row r="9" spans="1:7" ht="15.75" x14ac:dyDescent="0.25">
      <c r="A9" s="121" t="s">
        <v>23</v>
      </c>
      <c r="B9" s="684"/>
      <c r="C9" s="567" t="s">
        <v>11</v>
      </c>
      <c r="D9" s="395">
        <v>56</v>
      </c>
      <c r="E9" s="126">
        <v>1</v>
      </c>
      <c r="F9" s="126">
        <f t="shared" ref="F9:F11" si="0">CEILING(D9/35,1)</f>
        <v>2</v>
      </c>
      <c r="G9" s="135">
        <f t="shared" ref="G9:G11" si="1">CEILING(D9/20,1)</f>
        <v>3</v>
      </c>
    </row>
    <row r="10" spans="1:7" ht="15.75" x14ac:dyDescent="0.25">
      <c r="A10" s="111" t="s">
        <v>83</v>
      </c>
      <c r="B10" s="684"/>
      <c r="C10" s="567"/>
      <c r="D10" s="397">
        <v>33</v>
      </c>
      <c r="E10" s="208">
        <v>1</v>
      </c>
      <c r="F10" s="158">
        <f t="shared" si="0"/>
        <v>1</v>
      </c>
      <c r="G10" s="161">
        <f t="shared" si="1"/>
        <v>2</v>
      </c>
    </row>
    <row r="11" spans="1:7" ht="15.75" x14ac:dyDescent="0.25">
      <c r="A11" s="101" t="s">
        <v>84</v>
      </c>
      <c r="B11" s="684"/>
      <c r="C11" s="567"/>
      <c r="D11" s="397">
        <v>23</v>
      </c>
      <c r="E11" s="208">
        <v>1</v>
      </c>
      <c r="F11" s="158">
        <f t="shared" si="0"/>
        <v>1</v>
      </c>
      <c r="G11" s="161">
        <f t="shared" si="1"/>
        <v>2</v>
      </c>
    </row>
    <row r="12" spans="1:7" ht="15.75" x14ac:dyDescent="0.25">
      <c r="A12" s="121" t="s">
        <v>23</v>
      </c>
      <c r="B12" s="684"/>
      <c r="C12" s="567" t="s">
        <v>12</v>
      </c>
      <c r="D12" s="395">
        <v>42</v>
      </c>
      <c r="E12" s="126">
        <v>1</v>
      </c>
      <c r="F12" s="126">
        <f t="shared" ref="F12:F55" si="2">CEILING(D12/35,1)</f>
        <v>2</v>
      </c>
      <c r="G12" s="135">
        <v>2</v>
      </c>
    </row>
    <row r="13" spans="1:7" ht="15.75" x14ac:dyDescent="0.25">
      <c r="A13" s="111" t="s">
        <v>83</v>
      </c>
      <c r="B13" s="684"/>
      <c r="C13" s="567"/>
      <c r="D13" s="397">
        <v>21</v>
      </c>
      <c r="E13" s="208">
        <v>1</v>
      </c>
      <c r="F13" s="158">
        <f t="shared" si="2"/>
        <v>1</v>
      </c>
      <c r="G13" s="161">
        <v>1</v>
      </c>
    </row>
    <row r="14" spans="1:7" ht="16.5" thickBot="1" x14ac:dyDescent="0.3">
      <c r="A14" s="102" t="s">
        <v>84</v>
      </c>
      <c r="B14" s="685"/>
      <c r="C14" s="568"/>
      <c r="D14" s="398">
        <v>21</v>
      </c>
      <c r="E14" s="209">
        <v>1</v>
      </c>
      <c r="F14" s="162">
        <f t="shared" si="2"/>
        <v>1</v>
      </c>
      <c r="G14" s="163">
        <v>1</v>
      </c>
    </row>
    <row r="15" spans="1:7" ht="15.75" x14ac:dyDescent="0.25">
      <c r="A15" s="112" t="s">
        <v>85</v>
      </c>
      <c r="B15" s="686" t="s">
        <v>9</v>
      </c>
      <c r="C15" s="41" t="s">
        <v>10</v>
      </c>
      <c r="D15" s="399">
        <v>175</v>
      </c>
      <c r="E15" s="41">
        <v>1</v>
      </c>
      <c r="F15" s="159">
        <v>4</v>
      </c>
      <c r="G15" s="137">
        <f t="shared" ref="G12:G55" si="3">CEILING(D15/20,1)</f>
        <v>9</v>
      </c>
    </row>
    <row r="16" spans="1:7" ht="15.75" x14ac:dyDescent="0.25">
      <c r="A16" s="134" t="s">
        <v>103</v>
      </c>
      <c r="B16" s="678"/>
      <c r="C16" s="567" t="s">
        <v>11</v>
      </c>
      <c r="D16" s="400">
        <v>111</v>
      </c>
      <c r="E16" s="126">
        <v>1</v>
      </c>
      <c r="F16" s="126">
        <f t="shared" si="2"/>
        <v>4</v>
      </c>
      <c r="G16" s="135">
        <f t="shared" si="3"/>
        <v>6</v>
      </c>
    </row>
    <row r="17" spans="1:7" ht="25.5" x14ac:dyDescent="0.25">
      <c r="A17" s="113" t="s">
        <v>107</v>
      </c>
      <c r="B17" s="678"/>
      <c r="C17" s="567"/>
      <c r="D17" s="401">
        <v>25</v>
      </c>
      <c r="E17" s="40">
        <v>1</v>
      </c>
      <c r="F17" s="158">
        <f t="shared" si="2"/>
        <v>1</v>
      </c>
      <c r="G17" s="161">
        <f t="shared" si="3"/>
        <v>2</v>
      </c>
    </row>
    <row r="18" spans="1:7" ht="15.75" x14ac:dyDescent="0.25">
      <c r="A18" s="13" t="s">
        <v>86</v>
      </c>
      <c r="B18" s="678"/>
      <c r="C18" s="567"/>
      <c r="D18" s="401">
        <v>29</v>
      </c>
      <c r="E18" s="40">
        <v>1</v>
      </c>
      <c r="F18" s="158">
        <f t="shared" si="2"/>
        <v>1</v>
      </c>
      <c r="G18" s="161">
        <f t="shared" si="3"/>
        <v>2</v>
      </c>
    </row>
    <row r="19" spans="1:7" ht="25.5" x14ac:dyDescent="0.25">
      <c r="A19" s="13" t="s">
        <v>146</v>
      </c>
      <c r="B19" s="678"/>
      <c r="C19" s="567"/>
      <c r="D19" s="401">
        <v>22</v>
      </c>
      <c r="E19" s="40">
        <v>1</v>
      </c>
      <c r="F19" s="158">
        <f t="shared" si="2"/>
        <v>1</v>
      </c>
      <c r="G19" s="161">
        <f t="shared" si="3"/>
        <v>2</v>
      </c>
    </row>
    <row r="20" spans="1:7" ht="15.75" x14ac:dyDescent="0.25">
      <c r="A20" s="13" t="s">
        <v>88</v>
      </c>
      <c r="B20" s="678"/>
      <c r="C20" s="567"/>
      <c r="D20" s="401">
        <v>35</v>
      </c>
      <c r="E20" s="40">
        <v>1</v>
      </c>
      <c r="F20" s="158">
        <f t="shared" si="2"/>
        <v>1</v>
      </c>
      <c r="G20" s="161">
        <f t="shared" si="3"/>
        <v>2</v>
      </c>
    </row>
    <row r="21" spans="1:7" ht="15.75" x14ac:dyDescent="0.25">
      <c r="A21" s="134" t="s">
        <v>103</v>
      </c>
      <c r="B21" s="678"/>
      <c r="C21" s="567" t="s">
        <v>12</v>
      </c>
      <c r="D21" s="400">
        <v>88</v>
      </c>
      <c r="E21" s="126">
        <v>1</v>
      </c>
      <c r="F21" s="126">
        <f t="shared" ref="F21:F24" si="4">CEILING(D21/35,1)</f>
        <v>3</v>
      </c>
      <c r="G21" s="135">
        <f t="shared" ref="G21:G25" si="5">CEILING(D21/20,1)</f>
        <v>5</v>
      </c>
    </row>
    <row r="22" spans="1:7" ht="25.5" x14ac:dyDescent="0.25">
      <c r="A22" s="113" t="s">
        <v>107</v>
      </c>
      <c r="B22" s="678"/>
      <c r="C22" s="567"/>
      <c r="D22" s="401">
        <v>12</v>
      </c>
      <c r="E22" s="208">
        <v>1</v>
      </c>
      <c r="F22" s="158">
        <f t="shared" si="4"/>
        <v>1</v>
      </c>
      <c r="G22" s="161">
        <f t="shared" si="5"/>
        <v>1</v>
      </c>
    </row>
    <row r="23" spans="1:7" ht="15.75" x14ac:dyDescent="0.25">
      <c r="A23" s="13" t="s">
        <v>86</v>
      </c>
      <c r="B23" s="678"/>
      <c r="C23" s="567"/>
      <c r="D23" s="401">
        <v>29</v>
      </c>
      <c r="E23" s="208">
        <v>1</v>
      </c>
      <c r="F23" s="158">
        <f t="shared" si="4"/>
        <v>1</v>
      </c>
      <c r="G23" s="161">
        <f t="shared" si="5"/>
        <v>2</v>
      </c>
    </row>
    <row r="24" spans="1:7" ht="15.75" x14ac:dyDescent="0.25">
      <c r="A24" s="21" t="s">
        <v>87</v>
      </c>
      <c r="B24" s="678"/>
      <c r="C24" s="567"/>
      <c r="D24" s="401">
        <v>12</v>
      </c>
      <c r="E24" s="208">
        <v>1</v>
      </c>
      <c r="F24" s="158">
        <f t="shared" si="4"/>
        <v>1</v>
      </c>
      <c r="G24" s="161">
        <f t="shared" si="5"/>
        <v>1</v>
      </c>
    </row>
    <row r="25" spans="1:7" ht="16.5" thickBot="1" x14ac:dyDescent="0.3">
      <c r="A25" s="13" t="s">
        <v>88</v>
      </c>
      <c r="B25" s="678"/>
      <c r="C25" s="567"/>
      <c r="D25" s="401">
        <v>35</v>
      </c>
      <c r="E25" s="208">
        <v>1</v>
      </c>
      <c r="F25" s="158">
        <v>1</v>
      </c>
      <c r="G25" s="161">
        <f t="shared" si="5"/>
        <v>2</v>
      </c>
    </row>
    <row r="26" spans="1:7" ht="15.75" x14ac:dyDescent="0.25">
      <c r="A26" s="258" t="s">
        <v>147</v>
      </c>
      <c r="B26" s="467" t="s">
        <v>13</v>
      </c>
      <c r="C26" s="41" t="s">
        <v>10</v>
      </c>
      <c r="D26" s="403">
        <v>210</v>
      </c>
      <c r="E26" s="159">
        <v>1</v>
      </c>
      <c r="F26" s="159">
        <f t="shared" si="2"/>
        <v>6</v>
      </c>
      <c r="G26" s="137">
        <f t="shared" si="3"/>
        <v>11</v>
      </c>
    </row>
    <row r="27" spans="1:7" ht="15.75" x14ac:dyDescent="0.25">
      <c r="A27" s="134" t="s">
        <v>23</v>
      </c>
      <c r="B27" s="468"/>
      <c r="C27" s="567" t="s">
        <v>11</v>
      </c>
      <c r="D27" s="402">
        <v>133</v>
      </c>
      <c r="E27" s="126">
        <v>1</v>
      </c>
      <c r="F27" s="126">
        <f t="shared" ref="F27:F33" si="6">CEILING(D27/35,1)</f>
        <v>4</v>
      </c>
      <c r="G27" s="135">
        <f t="shared" ref="G27:G33" si="7">CEILING(D27/20,1)</f>
        <v>7</v>
      </c>
    </row>
    <row r="28" spans="1:7" ht="15.75" x14ac:dyDescent="0.25">
      <c r="A28" s="256" t="s">
        <v>135</v>
      </c>
      <c r="B28" s="468"/>
      <c r="C28" s="567"/>
      <c r="D28" s="404">
        <v>28</v>
      </c>
      <c r="E28" s="208">
        <v>1</v>
      </c>
      <c r="F28" s="158">
        <f t="shared" si="6"/>
        <v>1</v>
      </c>
      <c r="G28" s="161">
        <f t="shared" si="7"/>
        <v>2</v>
      </c>
    </row>
    <row r="29" spans="1:7" ht="15.75" x14ac:dyDescent="0.25">
      <c r="A29" s="256" t="s">
        <v>134</v>
      </c>
      <c r="B29" s="468"/>
      <c r="C29" s="567"/>
      <c r="D29" s="404">
        <v>20</v>
      </c>
      <c r="E29" s="208">
        <v>1</v>
      </c>
      <c r="F29" s="158">
        <f t="shared" si="6"/>
        <v>1</v>
      </c>
      <c r="G29" s="161">
        <f t="shared" si="7"/>
        <v>1</v>
      </c>
    </row>
    <row r="30" spans="1:7" ht="15.75" x14ac:dyDescent="0.25">
      <c r="A30" s="256" t="s">
        <v>133</v>
      </c>
      <c r="B30" s="468"/>
      <c r="C30" s="567"/>
      <c r="D30" s="404">
        <v>26</v>
      </c>
      <c r="E30" s="208">
        <v>1</v>
      </c>
      <c r="F30" s="158">
        <f t="shared" si="6"/>
        <v>1</v>
      </c>
      <c r="G30" s="161">
        <f t="shared" si="7"/>
        <v>2</v>
      </c>
    </row>
    <row r="31" spans="1:7" ht="15.75" x14ac:dyDescent="0.25">
      <c r="A31" s="256" t="s">
        <v>132</v>
      </c>
      <c r="B31" s="468"/>
      <c r="C31" s="567"/>
      <c r="D31" s="404">
        <v>21</v>
      </c>
      <c r="E31" s="208">
        <v>1</v>
      </c>
      <c r="F31" s="158">
        <f t="shared" si="6"/>
        <v>1</v>
      </c>
      <c r="G31" s="161">
        <f t="shared" si="7"/>
        <v>2</v>
      </c>
    </row>
    <row r="32" spans="1:7" ht="15.75" x14ac:dyDescent="0.25">
      <c r="A32" s="256" t="s">
        <v>131</v>
      </c>
      <c r="B32" s="468"/>
      <c r="C32" s="567"/>
      <c r="D32" s="404">
        <v>23</v>
      </c>
      <c r="E32" s="208">
        <v>1</v>
      </c>
      <c r="F32" s="158">
        <f t="shared" si="6"/>
        <v>1</v>
      </c>
      <c r="G32" s="161">
        <f t="shared" si="7"/>
        <v>2</v>
      </c>
    </row>
    <row r="33" spans="1:7" ht="16.5" thickBot="1" x14ac:dyDescent="0.3">
      <c r="A33" s="257" t="s">
        <v>130</v>
      </c>
      <c r="B33" s="469"/>
      <c r="C33" s="568"/>
      <c r="D33" s="405">
        <v>15</v>
      </c>
      <c r="E33" s="209">
        <v>1</v>
      </c>
      <c r="F33" s="162">
        <f t="shared" si="6"/>
        <v>1</v>
      </c>
      <c r="G33" s="163">
        <f t="shared" si="7"/>
        <v>1</v>
      </c>
    </row>
    <row r="34" spans="1:7" ht="15.75" x14ac:dyDescent="0.25">
      <c r="A34" s="115" t="s">
        <v>89</v>
      </c>
      <c r="B34" s="689" t="s">
        <v>9</v>
      </c>
      <c r="C34" s="41" t="s">
        <v>10</v>
      </c>
      <c r="D34" s="407">
        <v>90</v>
      </c>
      <c r="E34" s="41">
        <v>1</v>
      </c>
      <c r="F34" s="164">
        <f t="shared" si="2"/>
        <v>3</v>
      </c>
      <c r="G34" s="165">
        <f t="shared" si="3"/>
        <v>5</v>
      </c>
    </row>
    <row r="35" spans="1:7" ht="15.75" x14ac:dyDescent="0.25">
      <c r="A35" s="136" t="s">
        <v>104</v>
      </c>
      <c r="B35" s="690"/>
      <c r="C35" s="567" t="s">
        <v>11</v>
      </c>
      <c r="D35" s="408">
        <v>84</v>
      </c>
      <c r="E35" s="126">
        <v>1</v>
      </c>
      <c r="F35" s="126">
        <f t="shared" ref="F35:F36" si="8">CEILING(D35/35,1)</f>
        <v>3</v>
      </c>
      <c r="G35" s="135">
        <f t="shared" ref="G35:G37" si="9">CEILING(D35/20,1)</f>
        <v>5</v>
      </c>
    </row>
    <row r="36" spans="1:7" ht="15.75" x14ac:dyDescent="0.25">
      <c r="A36" s="114" t="s">
        <v>91</v>
      </c>
      <c r="B36" s="690"/>
      <c r="C36" s="567"/>
      <c r="D36" s="409">
        <v>56</v>
      </c>
      <c r="E36" s="208">
        <v>1</v>
      </c>
      <c r="F36" s="158">
        <f t="shared" si="8"/>
        <v>2</v>
      </c>
      <c r="G36" s="161">
        <f t="shared" si="9"/>
        <v>3</v>
      </c>
    </row>
    <row r="37" spans="1:7" ht="15.75" x14ac:dyDescent="0.25">
      <c r="A37" s="114" t="s">
        <v>92</v>
      </c>
      <c r="B37" s="690"/>
      <c r="C37" s="567"/>
      <c r="D37" s="409">
        <v>28</v>
      </c>
      <c r="E37" s="208">
        <v>1</v>
      </c>
      <c r="F37" s="158">
        <f t="shared" ref="F37" si="10">CEILING(D37/35,1)</f>
        <v>1</v>
      </c>
      <c r="G37" s="161">
        <f t="shared" si="9"/>
        <v>2</v>
      </c>
    </row>
    <row r="38" spans="1:7" ht="15.75" x14ac:dyDescent="0.25">
      <c r="A38" s="136" t="s">
        <v>104</v>
      </c>
      <c r="B38" s="690"/>
      <c r="C38" s="567" t="s">
        <v>11</v>
      </c>
      <c r="D38" s="408">
        <v>61</v>
      </c>
      <c r="E38" s="126">
        <v>1</v>
      </c>
      <c r="F38" s="126">
        <f t="shared" si="2"/>
        <v>2</v>
      </c>
      <c r="G38" s="135">
        <f t="shared" si="3"/>
        <v>4</v>
      </c>
    </row>
    <row r="39" spans="1:7" ht="15.75" x14ac:dyDescent="0.25">
      <c r="A39" s="114" t="s">
        <v>90</v>
      </c>
      <c r="B39" s="690"/>
      <c r="C39" s="567"/>
      <c r="D39" s="409">
        <v>20</v>
      </c>
      <c r="E39" s="40">
        <v>1</v>
      </c>
      <c r="F39" s="158">
        <f t="shared" si="2"/>
        <v>1</v>
      </c>
      <c r="G39" s="161">
        <f t="shared" si="3"/>
        <v>1</v>
      </c>
    </row>
    <row r="40" spans="1:7" ht="15.75" x14ac:dyDescent="0.25">
      <c r="A40" s="114" t="s">
        <v>91</v>
      </c>
      <c r="B40" s="690"/>
      <c r="C40" s="567"/>
      <c r="D40" s="409">
        <v>28</v>
      </c>
      <c r="E40" s="40">
        <v>1</v>
      </c>
      <c r="F40" s="158">
        <v>1</v>
      </c>
      <c r="G40" s="161">
        <f t="shared" si="3"/>
        <v>2</v>
      </c>
    </row>
    <row r="41" spans="1:7" ht="16.5" thickBot="1" x14ac:dyDescent="0.3">
      <c r="A41" s="114" t="s">
        <v>92</v>
      </c>
      <c r="B41" s="690"/>
      <c r="C41" s="567"/>
      <c r="D41" s="409">
        <v>13</v>
      </c>
      <c r="E41" s="40">
        <v>1</v>
      </c>
      <c r="F41" s="158">
        <f t="shared" si="2"/>
        <v>1</v>
      </c>
      <c r="G41" s="161">
        <f t="shared" si="3"/>
        <v>1</v>
      </c>
    </row>
    <row r="42" spans="1:7" ht="15.75" x14ac:dyDescent="0.25">
      <c r="A42" s="526" t="s">
        <v>93</v>
      </c>
      <c r="B42" s="677" t="s">
        <v>9</v>
      </c>
      <c r="C42" s="41" t="s">
        <v>10</v>
      </c>
      <c r="D42" s="41">
        <v>20</v>
      </c>
      <c r="E42" s="41">
        <v>1</v>
      </c>
      <c r="F42" s="164">
        <f t="shared" si="2"/>
        <v>1</v>
      </c>
      <c r="G42" s="165">
        <f t="shared" si="3"/>
        <v>1</v>
      </c>
    </row>
    <row r="43" spans="1:7" ht="15.75" x14ac:dyDescent="0.25">
      <c r="A43" s="691"/>
      <c r="B43" s="687"/>
      <c r="C43" s="65" t="s">
        <v>11</v>
      </c>
      <c r="D43" s="176">
        <v>14</v>
      </c>
      <c r="E43" s="40">
        <v>1</v>
      </c>
      <c r="F43" s="158">
        <f t="shared" si="2"/>
        <v>1</v>
      </c>
      <c r="G43" s="161">
        <f t="shared" si="3"/>
        <v>1</v>
      </c>
    </row>
    <row r="44" spans="1:7" ht="16.5" thickBot="1" x14ac:dyDescent="0.3">
      <c r="A44" s="527"/>
      <c r="B44" s="688"/>
      <c r="C44" s="9" t="s">
        <v>12</v>
      </c>
      <c r="D44" s="177">
        <v>26</v>
      </c>
      <c r="E44" s="43">
        <v>1</v>
      </c>
      <c r="F44" s="160">
        <f t="shared" si="2"/>
        <v>1</v>
      </c>
      <c r="G44" s="183">
        <f t="shared" si="3"/>
        <v>2</v>
      </c>
    </row>
    <row r="45" spans="1:7" ht="15.75" x14ac:dyDescent="0.25">
      <c r="A45" s="674" t="s">
        <v>94</v>
      </c>
      <c r="B45" s="677" t="s">
        <v>95</v>
      </c>
      <c r="C45" s="64" t="s">
        <v>10</v>
      </c>
      <c r="D45" s="434">
        <v>90</v>
      </c>
      <c r="E45" s="64">
        <v>1</v>
      </c>
      <c r="F45" s="156">
        <f t="shared" si="2"/>
        <v>3</v>
      </c>
      <c r="G45" s="165">
        <f t="shared" si="3"/>
        <v>5</v>
      </c>
    </row>
    <row r="46" spans="1:7" ht="15.75" x14ac:dyDescent="0.25">
      <c r="A46" s="675"/>
      <c r="B46" s="678"/>
      <c r="C46" s="205" t="s">
        <v>11</v>
      </c>
      <c r="D46" s="435">
        <v>85</v>
      </c>
      <c r="E46" s="205">
        <v>1</v>
      </c>
      <c r="F46" s="155">
        <f t="shared" si="2"/>
        <v>3</v>
      </c>
      <c r="G46" s="161">
        <f t="shared" si="3"/>
        <v>5</v>
      </c>
    </row>
    <row r="47" spans="1:7" ht="15.75" x14ac:dyDescent="0.25">
      <c r="A47" s="676"/>
      <c r="B47" s="678"/>
      <c r="C47" s="205" t="s">
        <v>12</v>
      </c>
      <c r="D47" s="435">
        <v>76</v>
      </c>
      <c r="E47" s="205">
        <v>1</v>
      </c>
      <c r="F47" s="155">
        <f t="shared" si="2"/>
        <v>3</v>
      </c>
      <c r="G47" s="161">
        <f t="shared" si="3"/>
        <v>4</v>
      </c>
    </row>
    <row r="48" spans="1:7" ht="15.75" x14ac:dyDescent="0.25">
      <c r="A48" s="170" t="s">
        <v>23</v>
      </c>
      <c r="B48" s="678"/>
      <c r="C48" s="461" t="s">
        <v>54</v>
      </c>
      <c r="D48" s="436">
        <v>58</v>
      </c>
      <c r="E48" s="119">
        <v>1</v>
      </c>
      <c r="F48" s="119">
        <v>2</v>
      </c>
      <c r="G48" s="135">
        <f t="shared" si="3"/>
        <v>3</v>
      </c>
    </row>
    <row r="49" spans="1:7" ht="15.75" x14ac:dyDescent="0.25">
      <c r="A49" s="438" t="s">
        <v>96</v>
      </c>
      <c r="B49" s="678"/>
      <c r="C49" s="461"/>
      <c r="D49" s="435">
        <v>22</v>
      </c>
      <c r="E49" s="205">
        <v>1</v>
      </c>
      <c r="F49" s="155">
        <f t="shared" si="2"/>
        <v>1</v>
      </c>
      <c r="G49" s="161">
        <v>1</v>
      </c>
    </row>
    <row r="50" spans="1:7" ht="15.75" x14ac:dyDescent="0.25">
      <c r="A50" s="438" t="s">
        <v>98</v>
      </c>
      <c r="B50" s="678"/>
      <c r="C50" s="461"/>
      <c r="D50" s="435">
        <v>21</v>
      </c>
      <c r="E50" s="205">
        <v>1</v>
      </c>
      <c r="F50" s="155">
        <f t="shared" si="2"/>
        <v>1</v>
      </c>
      <c r="G50" s="161">
        <v>1</v>
      </c>
    </row>
    <row r="51" spans="1:7" ht="16.5" thickBot="1" x14ac:dyDescent="0.3">
      <c r="A51" s="439" t="s">
        <v>99</v>
      </c>
      <c r="B51" s="678"/>
      <c r="C51" s="461"/>
      <c r="D51" s="437">
        <v>15</v>
      </c>
      <c r="E51" s="204">
        <v>1</v>
      </c>
      <c r="F51" s="172">
        <f t="shared" si="2"/>
        <v>1</v>
      </c>
      <c r="G51" s="161">
        <f t="shared" si="3"/>
        <v>1</v>
      </c>
    </row>
    <row r="52" spans="1:7" ht="15.75" x14ac:dyDescent="0.25">
      <c r="A52" s="170" t="s">
        <v>23</v>
      </c>
      <c r="B52" s="678"/>
      <c r="C52" s="464" t="s">
        <v>97</v>
      </c>
      <c r="D52" s="436">
        <v>68</v>
      </c>
      <c r="E52" s="119">
        <v>1</v>
      </c>
      <c r="F52" s="119">
        <f t="shared" si="2"/>
        <v>2</v>
      </c>
      <c r="G52" s="135">
        <f t="shared" si="3"/>
        <v>4</v>
      </c>
    </row>
    <row r="53" spans="1:7" ht="15.75" x14ac:dyDescent="0.25">
      <c r="A53" s="171" t="s">
        <v>96</v>
      </c>
      <c r="B53" s="678"/>
      <c r="C53" s="464"/>
      <c r="D53" s="435">
        <v>23</v>
      </c>
      <c r="E53" s="205">
        <v>1</v>
      </c>
      <c r="F53" s="155">
        <f t="shared" si="2"/>
        <v>1</v>
      </c>
      <c r="G53" s="161">
        <v>1</v>
      </c>
    </row>
    <row r="54" spans="1:7" ht="15.75" x14ac:dyDescent="0.25">
      <c r="A54" s="171" t="s">
        <v>98</v>
      </c>
      <c r="B54" s="678"/>
      <c r="C54" s="464"/>
      <c r="D54" s="435">
        <v>15</v>
      </c>
      <c r="E54" s="205">
        <v>1</v>
      </c>
      <c r="F54" s="155">
        <f t="shared" si="2"/>
        <v>1</v>
      </c>
      <c r="G54" s="161">
        <f t="shared" si="3"/>
        <v>1</v>
      </c>
    </row>
    <row r="55" spans="1:7" ht="16.5" thickBot="1" x14ac:dyDescent="0.3">
      <c r="A55" s="173" t="s">
        <v>99</v>
      </c>
      <c r="B55" s="679"/>
      <c r="C55" s="466"/>
      <c r="D55" s="433">
        <v>30</v>
      </c>
      <c r="E55" s="175">
        <v>1</v>
      </c>
      <c r="F55" s="174">
        <f t="shared" si="2"/>
        <v>1</v>
      </c>
      <c r="G55" s="163">
        <f t="shared" si="3"/>
        <v>2</v>
      </c>
    </row>
    <row r="56" spans="1:7" s="406" customFormat="1" ht="16.5" thickBot="1" x14ac:dyDescent="0.3">
      <c r="A56" s="410" t="s">
        <v>154</v>
      </c>
      <c r="B56" s="411" t="s">
        <v>9</v>
      </c>
      <c r="C56" s="412" t="s">
        <v>10</v>
      </c>
      <c r="D56" s="412">
        <v>30</v>
      </c>
      <c r="E56" s="412">
        <v>1</v>
      </c>
      <c r="F56" s="413">
        <v>1</v>
      </c>
      <c r="G56" s="414">
        <v>2</v>
      </c>
    </row>
    <row r="57" spans="1:7" ht="24.75" thickBot="1" x14ac:dyDescent="0.3">
      <c r="A57" s="410" t="s">
        <v>157</v>
      </c>
      <c r="B57" s="415" t="s">
        <v>95</v>
      </c>
      <c r="C57" s="412" t="s">
        <v>10</v>
      </c>
      <c r="D57" s="412">
        <v>30</v>
      </c>
      <c r="E57" s="412">
        <v>1</v>
      </c>
      <c r="F57" s="413">
        <v>1</v>
      </c>
      <c r="G57" s="414">
        <v>2</v>
      </c>
    </row>
    <row r="58" spans="1:7" x14ac:dyDescent="0.25">
      <c r="A58" s="49" t="s">
        <v>17</v>
      </c>
      <c r="B58" s="47"/>
      <c r="C58" s="50"/>
      <c r="E58" s="45"/>
      <c r="F58" s="45"/>
    </row>
    <row r="59" spans="1:7" x14ac:dyDescent="0.25">
      <c r="A59" s="46" t="s">
        <v>18</v>
      </c>
      <c r="B59" s="47"/>
      <c r="C59" s="48"/>
      <c r="D59" s="45"/>
      <c r="E59" s="45"/>
      <c r="F59" s="45"/>
    </row>
    <row r="60" spans="1:7" x14ac:dyDescent="0.25">
      <c r="A60" s="50" t="s">
        <v>100</v>
      </c>
      <c r="B60" s="45"/>
      <c r="C60" s="45"/>
      <c r="D60" s="45"/>
      <c r="E60" s="45"/>
      <c r="F60" s="45"/>
    </row>
    <row r="61" spans="1:7" x14ac:dyDescent="0.25">
      <c r="A61" s="46"/>
      <c r="B61" s="47"/>
      <c r="C61" s="48"/>
      <c r="D61" s="45"/>
      <c r="E61" s="45"/>
      <c r="F61" s="45"/>
    </row>
    <row r="62" spans="1:7" x14ac:dyDescent="0.25">
      <c r="A62" s="46"/>
      <c r="B62" s="47"/>
      <c r="C62" s="48"/>
      <c r="D62" s="45"/>
      <c r="E62" s="45"/>
      <c r="F62" s="45"/>
    </row>
    <row r="63" spans="1:7" x14ac:dyDescent="0.25">
      <c r="A63" s="46"/>
      <c r="B63" s="47"/>
      <c r="C63" s="48"/>
      <c r="D63" s="45"/>
      <c r="E63" s="45"/>
      <c r="F63" s="45"/>
    </row>
    <row r="64" spans="1:7" x14ac:dyDescent="0.25">
      <c r="A64" s="46"/>
      <c r="B64" s="47"/>
      <c r="C64" s="48"/>
      <c r="D64" s="45"/>
      <c r="E64" s="45"/>
      <c r="F64" s="45"/>
    </row>
    <row r="65" spans="1:6" x14ac:dyDescent="0.25">
      <c r="A65" s="46"/>
      <c r="B65" s="47"/>
      <c r="C65" s="48"/>
      <c r="D65" s="45"/>
      <c r="E65" s="45"/>
      <c r="F65" s="45"/>
    </row>
    <row r="66" spans="1:6" x14ac:dyDescent="0.25">
      <c r="A66" s="46"/>
      <c r="B66" s="47"/>
      <c r="C66" s="48"/>
      <c r="D66" s="45"/>
      <c r="E66" s="45"/>
      <c r="F66" s="45"/>
    </row>
    <row r="67" spans="1:6" x14ac:dyDescent="0.25">
      <c r="A67" s="46"/>
      <c r="B67" s="47"/>
      <c r="C67" s="48"/>
      <c r="D67" s="45"/>
      <c r="E67" s="45"/>
      <c r="F67" s="45"/>
    </row>
    <row r="68" spans="1:6" x14ac:dyDescent="0.25">
      <c r="A68" s="46"/>
      <c r="B68" s="47"/>
      <c r="C68" s="48"/>
      <c r="D68" s="45"/>
      <c r="E68" s="45"/>
      <c r="F68" s="45"/>
    </row>
    <row r="69" spans="1:6" x14ac:dyDescent="0.25">
      <c r="A69" s="46"/>
      <c r="B69" s="47"/>
      <c r="C69" s="48"/>
      <c r="D69" s="45"/>
      <c r="E69" s="45"/>
      <c r="F69" s="45"/>
    </row>
    <row r="70" spans="1:6" x14ac:dyDescent="0.25">
      <c r="A70" s="46"/>
      <c r="B70" s="47"/>
      <c r="C70" s="48"/>
      <c r="D70" s="45"/>
      <c r="E70" s="45"/>
      <c r="F70" s="45"/>
    </row>
    <row r="71" spans="1:6" x14ac:dyDescent="0.25">
      <c r="A71" s="46"/>
      <c r="B71" s="47"/>
      <c r="C71" s="48"/>
      <c r="D71" s="45"/>
      <c r="E71" s="45"/>
      <c r="F71" s="45"/>
    </row>
    <row r="72" spans="1:6" x14ac:dyDescent="0.25">
      <c r="A72" s="46"/>
      <c r="B72" s="47"/>
      <c r="C72" s="48"/>
      <c r="D72" s="45"/>
      <c r="E72" s="45"/>
      <c r="F72" s="45"/>
    </row>
    <row r="73" spans="1:6" x14ac:dyDescent="0.25">
      <c r="A73" s="46"/>
      <c r="B73" s="47"/>
      <c r="C73" s="48"/>
      <c r="D73" s="45"/>
      <c r="E73" s="45"/>
      <c r="F73" s="45"/>
    </row>
    <row r="74" spans="1:6" x14ac:dyDescent="0.25">
      <c r="A74" s="46"/>
      <c r="B74" s="47"/>
      <c r="C74" s="48"/>
      <c r="D74" s="45"/>
      <c r="E74" s="45"/>
      <c r="F74" s="45"/>
    </row>
    <row r="75" spans="1:6" x14ac:dyDescent="0.25">
      <c r="A75" s="46"/>
      <c r="B75" s="47"/>
      <c r="C75" s="48"/>
      <c r="D75" s="45"/>
      <c r="E75" s="45"/>
      <c r="F75" s="45"/>
    </row>
    <row r="76" spans="1:6" x14ac:dyDescent="0.25">
      <c r="A76" s="46"/>
      <c r="B76" s="47"/>
      <c r="C76" s="48"/>
      <c r="D76" s="45"/>
      <c r="E76" s="45"/>
      <c r="F76" s="45"/>
    </row>
    <row r="77" spans="1:6" x14ac:dyDescent="0.25">
      <c r="A77" s="46"/>
      <c r="B77" s="47"/>
      <c r="C77" s="48"/>
      <c r="D77" s="45"/>
      <c r="E77" s="45"/>
      <c r="F77" s="45"/>
    </row>
    <row r="78" spans="1:6" x14ac:dyDescent="0.25">
      <c r="A78" s="46"/>
      <c r="B78" s="47"/>
      <c r="C78" s="48"/>
      <c r="D78" s="45"/>
      <c r="E78" s="45"/>
      <c r="F78" s="45"/>
    </row>
    <row r="79" spans="1:6" x14ac:dyDescent="0.25">
      <c r="A79" s="46"/>
      <c r="B79" s="47"/>
      <c r="C79" s="48"/>
      <c r="D79" s="45"/>
      <c r="E79" s="45"/>
      <c r="F79" s="45"/>
    </row>
    <row r="80" spans="1:6" x14ac:dyDescent="0.25">
      <c r="A80" s="46"/>
      <c r="B80" s="47"/>
      <c r="C80" s="48"/>
      <c r="D80" s="45"/>
      <c r="E80" s="45"/>
      <c r="F80" s="45"/>
    </row>
    <row r="81" spans="1:6" x14ac:dyDescent="0.25">
      <c r="A81" s="46"/>
      <c r="B81" s="47"/>
      <c r="C81" s="48"/>
      <c r="D81" s="45"/>
      <c r="E81" s="45"/>
      <c r="F81" s="45"/>
    </row>
    <row r="82" spans="1:6" x14ac:dyDescent="0.25">
      <c r="A82" s="46"/>
      <c r="B82" s="47"/>
      <c r="C82" s="48"/>
      <c r="D82" s="45"/>
      <c r="E82" s="45"/>
      <c r="F82" s="45"/>
    </row>
    <row r="83" spans="1:6" x14ac:dyDescent="0.25">
      <c r="A83" s="46"/>
      <c r="B83" s="47"/>
      <c r="C83" s="48"/>
      <c r="D83" s="45"/>
      <c r="E83" s="45"/>
      <c r="F83" s="45"/>
    </row>
    <row r="84" spans="1:6" x14ac:dyDescent="0.25">
      <c r="A84" s="46"/>
      <c r="B84" s="47"/>
      <c r="C84" s="48"/>
      <c r="D84" s="45"/>
      <c r="E84" s="45"/>
      <c r="F84" s="45"/>
    </row>
    <row r="85" spans="1:6" x14ac:dyDescent="0.25">
      <c r="A85" s="46"/>
      <c r="B85" s="47"/>
      <c r="C85" s="48"/>
      <c r="D85" s="45"/>
      <c r="E85" s="45"/>
      <c r="F85" s="45"/>
    </row>
    <row r="86" spans="1:6" x14ac:dyDescent="0.25">
      <c r="A86" s="46"/>
      <c r="B86" s="47"/>
      <c r="C86" s="48"/>
      <c r="D86" s="45"/>
      <c r="E86" s="45"/>
      <c r="F86" s="45"/>
    </row>
    <row r="87" spans="1:6" x14ac:dyDescent="0.25">
      <c r="A87" s="46"/>
      <c r="B87" s="47"/>
      <c r="C87" s="48"/>
      <c r="D87" s="45"/>
      <c r="E87" s="45"/>
      <c r="F87" s="45"/>
    </row>
    <row r="88" spans="1:6" x14ac:dyDescent="0.25">
      <c r="A88" s="46"/>
      <c r="B88" s="47"/>
      <c r="C88" s="48"/>
      <c r="D88" s="45"/>
      <c r="E88" s="45"/>
      <c r="F88" s="45"/>
    </row>
    <row r="89" spans="1:6" x14ac:dyDescent="0.25">
      <c r="A89" s="46"/>
      <c r="B89" s="47"/>
      <c r="C89" s="48"/>
      <c r="D89" s="45"/>
      <c r="E89" s="45"/>
      <c r="F89" s="45"/>
    </row>
    <row r="90" spans="1:6" x14ac:dyDescent="0.25">
      <c r="A90" s="46"/>
      <c r="B90" s="47"/>
      <c r="C90" s="48"/>
      <c r="D90" s="45"/>
      <c r="E90" s="45"/>
      <c r="F90" s="45"/>
    </row>
    <row r="91" spans="1:6" x14ac:dyDescent="0.25">
      <c r="A91" s="46"/>
      <c r="B91" s="47"/>
      <c r="C91" s="48"/>
      <c r="D91" s="45"/>
      <c r="E91" s="45"/>
      <c r="F91" s="45"/>
    </row>
    <row r="92" spans="1:6" x14ac:dyDescent="0.25">
      <c r="A92" s="46"/>
      <c r="B92" s="47"/>
      <c r="C92" s="48"/>
      <c r="D92" s="45"/>
      <c r="E92" s="45"/>
      <c r="F92" s="45"/>
    </row>
    <row r="93" spans="1:6" x14ac:dyDescent="0.25">
      <c r="A93" s="46"/>
      <c r="B93" s="47"/>
      <c r="C93" s="48"/>
      <c r="D93" s="45"/>
      <c r="E93" s="45"/>
      <c r="F93" s="45"/>
    </row>
    <row r="94" spans="1:6" x14ac:dyDescent="0.25">
      <c r="A94" s="46"/>
      <c r="B94" s="47"/>
      <c r="C94" s="48"/>
      <c r="D94" s="45"/>
      <c r="E94" s="45"/>
      <c r="F94" s="45"/>
    </row>
    <row r="95" spans="1:6" x14ac:dyDescent="0.25">
      <c r="A95" s="46"/>
      <c r="B95" s="47"/>
      <c r="C95" s="48"/>
      <c r="D95" s="45"/>
      <c r="E95" s="45"/>
      <c r="F95" s="45"/>
    </row>
    <row r="96" spans="1:6" x14ac:dyDescent="0.25">
      <c r="A96" s="46"/>
      <c r="B96" s="47"/>
      <c r="C96" s="48"/>
      <c r="D96" s="45"/>
      <c r="E96" s="45"/>
      <c r="F96" s="45"/>
    </row>
    <row r="97" spans="1:6" x14ac:dyDescent="0.25">
      <c r="A97" s="46"/>
      <c r="B97" s="47"/>
      <c r="C97" s="48"/>
      <c r="D97" s="45"/>
      <c r="E97" s="45"/>
      <c r="F97" s="45"/>
    </row>
    <row r="98" spans="1:6" x14ac:dyDescent="0.25">
      <c r="A98" s="46"/>
      <c r="B98" s="47"/>
      <c r="C98" s="48"/>
      <c r="D98" s="45"/>
      <c r="E98" s="45"/>
      <c r="F98" s="45"/>
    </row>
    <row r="99" spans="1:6" x14ac:dyDescent="0.25">
      <c r="A99" s="46"/>
      <c r="B99" s="47"/>
      <c r="C99" s="48"/>
      <c r="D99" s="45"/>
      <c r="E99" s="45"/>
      <c r="F99" s="45"/>
    </row>
    <row r="100" spans="1:6" x14ac:dyDescent="0.25">
      <c r="A100" s="46"/>
      <c r="B100" s="47"/>
      <c r="C100" s="48"/>
      <c r="D100" s="45"/>
      <c r="E100" s="45"/>
      <c r="F100" s="45"/>
    </row>
    <row r="101" spans="1:6" x14ac:dyDescent="0.25">
      <c r="A101" s="46"/>
      <c r="B101" s="47"/>
      <c r="C101" s="48"/>
      <c r="D101" s="45"/>
      <c r="E101" s="45"/>
      <c r="F101" s="45"/>
    </row>
    <row r="102" spans="1:6" x14ac:dyDescent="0.25">
      <c r="A102" s="46"/>
      <c r="B102" s="47"/>
      <c r="C102" s="48"/>
      <c r="D102" s="45"/>
      <c r="E102" s="45"/>
      <c r="F102" s="45"/>
    </row>
    <row r="103" spans="1:6" x14ac:dyDescent="0.25">
      <c r="A103" s="46"/>
      <c r="B103" s="47"/>
      <c r="C103" s="48"/>
      <c r="D103" s="45"/>
      <c r="E103" s="45"/>
      <c r="F103" s="45"/>
    </row>
    <row r="104" spans="1:6" x14ac:dyDescent="0.25">
      <c r="A104" s="46"/>
      <c r="B104" s="23"/>
    </row>
  </sheetData>
  <mergeCells count="25">
    <mergeCell ref="C9:C11"/>
    <mergeCell ref="C21:C25"/>
    <mergeCell ref="C27:C33"/>
    <mergeCell ref="C35:C37"/>
    <mergeCell ref="A42:A44"/>
    <mergeCell ref="A7:B7"/>
    <mergeCell ref="B8:B14"/>
    <mergeCell ref="B15:B25"/>
    <mergeCell ref="B26:B33"/>
    <mergeCell ref="B42:B44"/>
    <mergeCell ref="B34:B41"/>
    <mergeCell ref="A1:G1"/>
    <mergeCell ref="A2:G2"/>
    <mergeCell ref="A4:G4"/>
    <mergeCell ref="A5:B6"/>
    <mergeCell ref="C5:C6"/>
    <mergeCell ref="D5:D6"/>
    <mergeCell ref="E5:G5"/>
    <mergeCell ref="C48:C51"/>
    <mergeCell ref="C52:C55"/>
    <mergeCell ref="C12:C14"/>
    <mergeCell ref="C16:C20"/>
    <mergeCell ref="A45:A47"/>
    <mergeCell ref="C38:C41"/>
    <mergeCell ref="B45:B5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7</vt:i4>
      </vt:variant>
    </vt:vector>
  </HeadingPairs>
  <TitlesOfParts>
    <vt:vector size="7" baseType="lpstr">
      <vt:lpstr>WANIS</vt:lpstr>
      <vt:lpstr>WEM</vt:lpstr>
      <vt:lpstr>WH</vt:lpstr>
      <vt:lpstr>WKFZIT</vt:lpstr>
      <vt:lpstr>WMFIT</vt:lpstr>
      <vt:lpstr>WNP</vt:lpstr>
      <vt:lpstr>WPIP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Latoś</dc:creator>
  <cp:lastModifiedBy>UKW</cp:lastModifiedBy>
  <cp:lastPrinted>2018-01-03T09:45:36Z</cp:lastPrinted>
  <dcterms:created xsi:type="dcterms:W3CDTF">2017-02-11T15:58:36Z</dcterms:created>
  <dcterms:modified xsi:type="dcterms:W3CDTF">2018-06-24T18:57:14Z</dcterms:modified>
</cp:coreProperties>
</file>